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PERSONAL\writing\election-results-1980\"/>
    </mc:Choice>
  </mc:AlternateContent>
  <bookViews>
    <workbookView xWindow="0" yWindow="0" windowWidth="28800" windowHeight="13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1" l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T60" i="1"/>
  <c r="T59" i="1"/>
  <c r="V59" i="1" s="1"/>
  <c r="W59" i="1" s="1"/>
  <c r="T58" i="1"/>
  <c r="V58" i="1" s="1"/>
  <c r="W58" i="1" s="1"/>
  <c r="T57" i="1"/>
  <c r="V57" i="1" s="1"/>
  <c r="W57" i="1" s="1"/>
  <c r="V56" i="1"/>
  <c r="W56" i="1" s="1"/>
  <c r="T56" i="1"/>
  <c r="T55" i="1"/>
  <c r="V55" i="1" s="1"/>
  <c r="W55" i="1" s="1"/>
  <c r="T54" i="1"/>
  <c r="V54" i="1" s="1"/>
  <c r="W54" i="1" s="1"/>
  <c r="T53" i="1"/>
  <c r="V53" i="1" s="1"/>
  <c r="W53" i="1" s="1"/>
  <c r="V52" i="1"/>
  <c r="W52" i="1" s="1"/>
  <c r="T52" i="1"/>
  <c r="T51" i="1"/>
  <c r="V51" i="1" s="1"/>
  <c r="W51" i="1" s="1"/>
  <c r="T50" i="1"/>
  <c r="V50" i="1" s="1"/>
  <c r="W50" i="1" s="1"/>
  <c r="T49" i="1"/>
  <c r="V49" i="1" s="1"/>
  <c r="W49" i="1" s="1"/>
  <c r="V48" i="1"/>
  <c r="W48" i="1" s="1"/>
  <c r="T48" i="1"/>
  <c r="T47" i="1"/>
  <c r="V47" i="1" s="1"/>
  <c r="W47" i="1" s="1"/>
  <c r="T46" i="1"/>
  <c r="V46" i="1" s="1"/>
  <c r="W46" i="1" s="1"/>
  <c r="T45" i="1"/>
  <c r="V45" i="1" s="1"/>
  <c r="W45" i="1" s="1"/>
  <c r="V44" i="1"/>
  <c r="W44" i="1" s="1"/>
  <c r="T44" i="1"/>
  <c r="T43" i="1"/>
  <c r="V43" i="1" s="1"/>
  <c r="W43" i="1" s="1"/>
  <c r="T42" i="1"/>
  <c r="V42" i="1" s="1"/>
  <c r="W42" i="1" s="1"/>
  <c r="T41" i="1"/>
  <c r="V41" i="1" s="1"/>
  <c r="W41" i="1" s="1"/>
  <c r="V40" i="1"/>
  <c r="W40" i="1" s="1"/>
  <c r="T40" i="1"/>
  <c r="T39" i="1"/>
  <c r="V39" i="1" s="1"/>
  <c r="W39" i="1" s="1"/>
  <c r="V38" i="1"/>
  <c r="W38" i="1" s="1"/>
  <c r="T38" i="1"/>
  <c r="T37" i="1"/>
  <c r="V37" i="1" s="1"/>
  <c r="W37" i="1" s="1"/>
  <c r="V36" i="1"/>
  <c r="W36" i="1" s="1"/>
  <c r="T36" i="1"/>
  <c r="T35" i="1"/>
  <c r="V35" i="1" s="1"/>
  <c r="W35" i="1" s="1"/>
  <c r="T34" i="1"/>
  <c r="V34" i="1" s="1"/>
  <c r="W34" i="1" s="1"/>
  <c r="T33" i="1"/>
  <c r="V33" i="1" s="1"/>
  <c r="W33" i="1" s="1"/>
  <c r="V32" i="1"/>
  <c r="W32" i="1" s="1"/>
  <c r="T32" i="1"/>
  <c r="T31" i="1"/>
  <c r="V31" i="1" s="1"/>
  <c r="W31" i="1" s="1"/>
  <c r="T30" i="1"/>
  <c r="V30" i="1" s="1"/>
  <c r="W30" i="1" s="1"/>
  <c r="T29" i="1"/>
  <c r="V29" i="1" s="1"/>
  <c r="W29" i="1" s="1"/>
  <c r="V28" i="1"/>
  <c r="W28" i="1" s="1"/>
  <c r="T28" i="1"/>
  <c r="T27" i="1"/>
  <c r="V27" i="1" s="1"/>
  <c r="W27" i="1" s="1"/>
  <c r="T26" i="1"/>
  <c r="V26" i="1" s="1"/>
  <c r="W26" i="1" s="1"/>
  <c r="T25" i="1"/>
  <c r="V25" i="1" s="1"/>
  <c r="W25" i="1" s="1"/>
  <c r="V24" i="1"/>
  <c r="W24" i="1" s="1"/>
  <c r="T24" i="1"/>
  <c r="T23" i="1"/>
  <c r="V23" i="1" s="1"/>
  <c r="W23" i="1" s="1"/>
  <c r="T22" i="1"/>
  <c r="V22" i="1" s="1"/>
  <c r="W22" i="1" s="1"/>
  <c r="T21" i="1"/>
  <c r="V21" i="1" s="1"/>
  <c r="W21" i="1" s="1"/>
  <c r="V20" i="1"/>
  <c r="W20" i="1" s="1"/>
  <c r="T20" i="1"/>
  <c r="T19" i="1"/>
  <c r="V19" i="1" s="1"/>
  <c r="W19" i="1" s="1"/>
  <c r="T18" i="1"/>
  <c r="V18" i="1" s="1"/>
  <c r="W18" i="1" s="1"/>
  <c r="T17" i="1"/>
  <c r="V17" i="1" s="1"/>
  <c r="W17" i="1" s="1"/>
  <c r="V16" i="1"/>
  <c r="W16" i="1" s="1"/>
  <c r="T16" i="1"/>
  <c r="T15" i="1"/>
  <c r="V15" i="1" s="1"/>
  <c r="W15" i="1" s="1"/>
  <c r="T14" i="1"/>
  <c r="V14" i="1" s="1"/>
  <c r="W14" i="1" s="1"/>
  <c r="T13" i="1"/>
  <c r="V13" i="1" s="1"/>
  <c r="W13" i="1" s="1"/>
  <c r="V12" i="1"/>
  <c r="W12" i="1" s="1"/>
  <c r="T12" i="1"/>
  <c r="T11" i="1"/>
  <c r="V11" i="1" s="1"/>
  <c r="W11" i="1" s="1"/>
  <c r="T10" i="1"/>
  <c r="V10" i="1" s="1"/>
  <c r="W10" i="1" s="1"/>
  <c r="W9" i="1"/>
  <c r="V9" i="1"/>
  <c r="T9" i="1"/>
  <c r="W60" i="1" l="1"/>
  <c r="V60" i="1"/>
</calcChain>
</file>

<file path=xl/sharedStrings.xml><?xml version="1.0" encoding="utf-8"?>
<sst xmlns="http://schemas.openxmlformats.org/spreadsheetml/2006/main" count="299" uniqueCount="127">
  <si>
    <t>Ronald Reagan</t>
  </si>
  <si>
    <t>Republican</t>
  </si>
  <si>
    <t>Jimmy Carter</t>
  </si>
  <si>
    <t>Democratic</t>
  </si>
  <si>
    <t>John Anderson</t>
  </si>
  <si>
    <t>Independent</t>
  </si>
  <si>
    <t>Ed Clark</t>
  </si>
  <si>
    <t>Libertarian</t>
  </si>
  <si>
    <t>Margin</t>
  </si>
  <si>
    <t>State Total</t>
  </si>
  <si>
    <t>State</t>
  </si>
  <si>
    <t>electoral</t>
  </si>
  <si>
    <t>votes</t>
  </si>
  <si>
    <t>#</t>
  </si>
  <si>
    <t> %</t>
  </si>
  <si>
    <t>Alabama</t>
  </si>
  <si>
    <t>-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</si>
  <si>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</si>
  <si>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</si>
  <si>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</si>
  <si>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</si>
  <si>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</si>
  <si>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</si>
  <si>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</si>
  <si>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</si>
  <si>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</si>
  <si>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</si>
  <si>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</si>
  <si>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</si>
  <si>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</si>
  <si>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</si>
  <si>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</si>
  <si>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D.C.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</si>
  <si>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</si>
  <si>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</si>
  <si>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</si>
  <si>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</si>
  <si>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</si>
  <si>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</si>
  <si>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</si>
  <si>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</si>
  <si>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</si>
  <si>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</si>
  <si>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</si>
  <si>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</si>
  <si>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</si>
  <si>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</si>
  <si>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</si>
  <si>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</si>
  <si>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</si>
  <si>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</si>
  <si>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</si>
  <si>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</si>
  <si>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</si>
  <si>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</si>
  <si>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</si>
  <si>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</si>
  <si>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</si>
  <si>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</si>
  <si>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</si>
  <si>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</si>
  <si>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</si>
  <si>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</si>
  <si>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</si>
  <si>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</si>
  <si>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</si>
  <si>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</si>
  <si>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</si>
  <si>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</si>
  <si>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</si>
  <si>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</si>
  <si>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</si>
  <si>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</si>
  <si>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</si>
  <si>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</si>
  <si>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</si>
  <si>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</si>
  <si>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</si>
  <si>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</si>
  <si>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</si>
  <si>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</si>
  <si>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</si>
  <si>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</si>
  <si>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</si>
  <si>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</si>
  <si>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</si>
  <si>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</si>
  <si>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</si>
  <si>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</si>
  <si>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</si>
  <si>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</si>
  <si>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</si>
  <si>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</si>
  <si>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</si>
  <si>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</si>
  <si>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</si>
  <si>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</si>
  <si>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</si>
  <si>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</si>
  <si>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</si>
  <si>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</si>
  <si>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</si>
  <si>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</si>
  <si>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</si>
  <si>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</si>
  <si>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</si>
  <si>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</si>
  <si>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</si>
  <si>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</si>
  <si>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</si>
  <si>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</si>
  <si>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</si>
  <si>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</si>
  <si>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</si>
  <si>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</si>
  <si>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</si>
  <si>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</si>
  <si>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</si>
  <si>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TOTALS:</t>
  </si>
  <si>
    <t>US</t>
  </si>
  <si>
    <t>Carter</t>
  </si>
  <si>
    <t>Reagan</t>
  </si>
  <si>
    <t>Carter + Anderson + Clark</t>
  </si>
  <si>
    <t>Electoral Votes</t>
  </si>
  <si>
    <t>1980 U.S. Presidential Election Results</t>
  </si>
  <si>
    <t>States</t>
  </si>
  <si>
    <t>Gained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</si>
</sst>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6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6B6"/>
        <bgColor indexed="64"/>
      </patternFill>
    </fill>
    <fill>
      <patternFill patternType="solid">
        <fgColor rgb="FFB0CEFF"/>
        <bgColor indexed="64"/>
      </patternFill>
    </fill>
  </fills>
  <borders count="21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/>
      <bottom/>
      <diagonal/>
    </border>
    <border>
      <left/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/>
      <right/>
      <top/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5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3" fontId="0" fillId="0" borderId="0" xfId="0" applyNumberFormat="1"/>
    <xf numFmtId="3" fontId="0" fillId="0" borderId="12" xfId="0" applyNumberFormat="1" applyBorder="1"/>
    <xf numFmtId="0" fontId="0" fillId="0" borderId="12" xfId="0" applyBorder="1"/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8">
    <dxf>
      <fill>
        <patternFill>
          <bgColor theme="4" tint="0.59996337778862885"/>
        </patternFill>
      </fill>
    </dxf>
    <dxf>
      <fill>
        <patternFill>
          <bgColor rgb="FFFFAFA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AFA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AFA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AFA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United_States_presidential_election_in_Idaho,_1980" TargetMode="External"/><Relationship Id="rId18" Type="http://schemas.openxmlformats.org/officeDocument/2006/relationships/hyperlink" Target="https://en.wikipedia.org/wiki/United_States_presidential_election_in_Kentucky,_1980" TargetMode="External"/><Relationship Id="rId26" Type="http://schemas.openxmlformats.org/officeDocument/2006/relationships/hyperlink" Target="https://en.wikipedia.org/wiki/United_States_presidential_election_in_Missouri,_1980" TargetMode="External"/><Relationship Id="rId39" Type="http://schemas.openxmlformats.org/officeDocument/2006/relationships/hyperlink" Target="https://en.wikipedia.org/wiki/United_States_presidential_election_in_Pennsylvania,_1980" TargetMode="External"/><Relationship Id="rId3" Type="http://schemas.openxmlformats.org/officeDocument/2006/relationships/hyperlink" Target="https://en.wikipedia.org/wiki/United_States_presidential_election_in_Arizona,_1980" TargetMode="External"/><Relationship Id="rId21" Type="http://schemas.openxmlformats.org/officeDocument/2006/relationships/hyperlink" Target="https://en.wikipedia.org/wiki/United_States_presidential_election_in_Maryland,_1980" TargetMode="External"/><Relationship Id="rId34" Type="http://schemas.openxmlformats.org/officeDocument/2006/relationships/hyperlink" Target="https://en.wikipedia.org/wiki/United_States_presidential_election_in_North_Carolina,_1980" TargetMode="External"/><Relationship Id="rId42" Type="http://schemas.openxmlformats.org/officeDocument/2006/relationships/hyperlink" Target="https://en.wikipedia.org/wiki/United_States_presidential_election_in_South_Dakota,_1980" TargetMode="External"/><Relationship Id="rId47" Type="http://schemas.openxmlformats.org/officeDocument/2006/relationships/hyperlink" Target="https://en.wikipedia.org/wiki/United_States_presidential_election_in_Virginia,_1980" TargetMode="External"/><Relationship Id="rId50" Type="http://schemas.openxmlformats.org/officeDocument/2006/relationships/hyperlink" Target="https://en.wikipedia.org/wiki/United_States_presidential_election_in_Wisconsin,_1980" TargetMode="External"/><Relationship Id="rId7" Type="http://schemas.openxmlformats.org/officeDocument/2006/relationships/hyperlink" Target="https://en.wikipedia.org/wiki/United_States_presidential_election_in_Connecticut,_1980" TargetMode="External"/><Relationship Id="rId12" Type="http://schemas.openxmlformats.org/officeDocument/2006/relationships/hyperlink" Target="https://en.wikipedia.org/wiki/United_States_presidential_election_in_Hawaii,_1980" TargetMode="External"/><Relationship Id="rId17" Type="http://schemas.openxmlformats.org/officeDocument/2006/relationships/hyperlink" Target="https://en.wikipedia.org/wiki/United_States_presidential_election_in_Kansas,_1980" TargetMode="External"/><Relationship Id="rId25" Type="http://schemas.openxmlformats.org/officeDocument/2006/relationships/hyperlink" Target="https://en.wikipedia.org/wiki/United_States_presidential_election_in_Mississippi,_1980" TargetMode="External"/><Relationship Id="rId33" Type="http://schemas.openxmlformats.org/officeDocument/2006/relationships/hyperlink" Target="https://en.wikipedia.org/wiki/United_States_presidential_election_in_New_York,_1980" TargetMode="External"/><Relationship Id="rId38" Type="http://schemas.openxmlformats.org/officeDocument/2006/relationships/hyperlink" Target="https://en.wikipedia.org/wiki/United_States_presidential_election_in_Oregon,_1980" TargetMode="External"/><Relationship Id="rId46" Type="http://schemas.openxmlformats.org/officeDocument/2006/relationships/hyperlink" Target="https://en.wikipedia.org/wiki/United_States_presidential_election_in_Vermont,_1980" TargetMode="External"/><Relationship Id="rId2" Type="http://schemas.openxmlformats.org/officeDocument/2006/relationships/hyperlink" Target="https://en.wikipedia.org/wiki/United_States_presidential_election_in_Alaska,_1980" TargetMode="External"/><Relationship Id="rId16" Type="http://schemas.openxmlformats.org/officeDocument/2006/relationships/hyperlink" Target="https://en.wikipedia.org/wiki/United_States_presidential_election_in_Iowa,_1980" TargetMode="External"/><Relationship Id="rId20" Type="http://schemas.openxmlformats.org/officeDocument/2006/relationships/hyperlink" Target="https://en.wikipedia.org/wiki/United_States_presidential_election_in_Maine,_1980" TargetMode="External"/><Relationship Id="rId29" Type="http://schemas.openxmlformats.org/officeDocument/2006/relationships/hyperlink" Target="https://en.wikipedia.org/wiki/United_States_presidential_election_in_Nevada,_1980" TargetMode="External"/><Relationship Id="rId41" Type="http://schemas.openxmlformats.org/officeDocument/2006/relationships/hyperlink" Target="https://en.wikipedia.org/wiki/United_States_presidential_election_in_South_Carolina,_1980" TargetMode="External"/><Relationship Id="rId1" Type="http://schemas.openxmlformats.org/officeDocument/2006/relationships/hyperlink" Target="https://en.wikipedia.org/wiki/United_States_presidential_election_in_Alabama,_1980" TargetMode="External"/><Relationship Id="rId6" Type="http://schemas.openxmlformats.org/officeDocument/2006/relationships/hyperlink" Target="https://en.wikipedia.org/wiki/United_States_presidential_election_in_Colorado,_1980" TargetMode="External"/><Relationship Id="rId11" Type="http://schemas.openxmlformats.org/officeDocument/2006/relationships/hyperlink" Target="https://en.wikipedia.org/wiki/United_States_presidential_election_in_Georgia,_1980" TargetMode="External"/><Relationship Id="rId24" Type="http://schemas.openxmlformats.org/officeDocument/2006/relationships/hyperlink" Target="https://en.wikipedia.org/wiki/United_States_presidential_election_in_Minnesota,_1980" TargetMode="External"/><Relationship Id="rId32" Type="http://schemas.openxmlformats.org/officeDocument/2006/relationships/hyperlink" Target="https://en.wikipedia.org/wiki/United_States_presidential_election_in_New_Mexico,_1980" TargetMode="External"/><Relationship Id="rId37" Type="http://schemas.openxmlformats.org/officeDocument/2006/relationships/hyperlink" Target="https://en.wikipedia.org/wiki/United_States_presidential_election_in_Oklahoma,_1980" TargetMode="External"/><Relationship Id="rId40" Type="http://schemas.openxmlformats.org/officeDocument/2006/relationships/hyperlink" Target="https://en.wikipedia.org/wiki/United_States_presidential_election_in_Rhode_Island,_1980" TargetMode="External"/><Relationship Id="rId45" Type="http://schemas.openxmlformats.org/officeDocument/2006/relationships/hyperlink" Target="https://en.wikipedia.org/wiki/United_States_presidential_election_in_Utah,_1980" TargetMode="External"/><Relationship Id="rId5" Type="http://schemas.openxmlformats.org/officeDocument/2006/relationships/hyperlink" Target="https://en.wikipedia.org/wiki/United_States_presidential_election_in_California,_1980" TargetMode="External"/><Relationship Id="rId15" Type="http://schemas.openxmlformats.org/officeDocument/2006/relationships/hyperlink" Target="https://en.wikipedia.org/wiki/United_States_presidential_election_in_Indiana,_1980" TargetMode="External"/><Relationship Id="rId23" Type="http://schemas.openxmlformats.org/officeDocument/2006/relationships/hyperlink" Target="https://en.wikipedia.org/wiki/United_States_presidential_election_in_Michigan,_1980" TargetMode="External"/><Relationship Id="rId28" Type="http://schemas.openxmlformats.org/officeDocument/2006/relationships/hyperlink" Target="https://en.wikipedia.org/wiki/United_States_presidential_election_in_Nebraska,_1980" TargetMode="External"/><Relationship Id="rId36" Type="http://schemas.openxmlformats.org/officeDocument/2006/relationships/hyperlink" Target="https://en.wikipedia.org/wiki/United_States_presidential_election_in_Ohio,_1980" TargetMode="External"/><Relationship Id="rId49" Type="http://schemas.openxmlformats.org/officeDocument/2006/relationships/hyperlink" Target="https://en.wikipedia.org/wiki/United_States_presidential_election_in_West_Virginia,_1980" TargetMode="External"/><Relationship Id="rId10" Type="http://schemas.openxmlformats.org/officeDocument/2006/relationships/hyperlink" Target="https://en.wikipedia.org/wiki/United_States_presidential_election_in_Florida,_1980" TargetMode="External"/><Relationship Id="rId19" Type="http://schemas.openxmlformats.org/officeDocument/2006/relationships/hyperlink" Target="https://en.wikipedia.org/wiki/United_States_presidential_election_in_Louisiana,_1980" TargetMode="External"/><Relationship Id="rId31" Type="http://schemas.openxmlformats.org/officeDocument/2006/relationships/hyperlink" Target="https://en.wikipedia.org/wiki/United_States_presidential_election_in_New_Jersey,_1980" TargetMode="External"/><Relationship Id="rId44" Type="http://schemas.openxmlformats.org/officeDocument/2006/relationships/hyperlink" Target="https://en.wikipedia.org/wiki/United_States_presidential_election_in_Texas,_1980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en.wikipedia.org/wiki/United_States_presidential_election_in_Arkansas,_1980" TargetMode="External"/><Relationship Id="rId9" Type="http://schemas.openxmlformats.org/officeDocument/2006/relationships/hyperlink" Target="https://en.wikipedia.org/wiki/United_States_presidential_election_in_the_District_of_Columbia,_1980" TargetMode="External"/><Relationship Id="rId14" Type="http://schemas.openxmlformats.org/officeDocument/2006/relationships/hyperlink" Target="https://en.wikipedia.org/wiki/United_States_presidential_election_in_Illinois,_1980" TargetMode="External"/><Relationship Id="rId22" Type="http://schemas.openxmlformats.org/officeDocument/2006/relationships/hyperlink" Target="https://en.wikipedia.org/wiki/United_States_presidential_election_in_Massachusetts,_1980" TargetMode="External"/><Relationship Id="rId27" Type="http://schemas.openxmlformats.org/officeDocument/2006/relationships/hyperlink" Target="https://en.wikipedia.org/wiki/United_States_presidential_election_in_Montana,_1980" TargetMode="External"/><Relationship Id="rId30" Type="http://schemas.openxmlformats.org/officeDocument/2006/relationships/hyperlink" Target="https://en.wikipedia.org/wiki/United_States_presidential_election_in_New_Hampshire,_1980" TargetMode="External"/><Relationship Id="rId35" Type="http://schemas.openxmlformats.org/officeDocument/2006/relationships/hyperlink" Target="https://en.wikipedia.org/wiki/United_States_presidential_election_in_North_Dakota,_1980" TargetMode="External"/><Relationship Id="rId43" Type="http://schemas.openxmlformats.org/officeDocument/2006/relationships/hyperlink" Target="https://en.wikipedia.org/wiki/United_States_presidential_election_in_Tennessee,_1980" TargetMode="External"/><Relationship Id="rId48" Type="http://schemas.openxmlformats.org/officeDocument/2006/relationships/hyperlink" Target="https://en.wikipedia.org/wiki/United_States_presidential_election_in_Washington_(state),_1980" TargetMode="External"/><Relationship Id="rId8" Type="http://schemas.openxmlformats.org/officeDocument/2006/relationships/hyperlink" Target="https://en.wikipedia.org/wiki/United_States_presidential_election_in_Delaware,_1980" TargetMode="External"/><Relationship Id="rId51" Type="http://schemas.openxmlformats.org/officeDocument/2006/relationships/hyperlink" Target="https://en.wikipedia.org/wiki/United_States_presidential_election_in_Wyoming,_1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0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5.28515625" bestFit="1" customWidth="1"/>
    <col min="3" max="3" width="11.28515625" bestFit="1" customWidth="1"/>
    <col min="6" max="6" width="11.28515625" bestFit="1" customWidth="1"/>
    <col min="9" max="9" width="10.140625" bestFit="1" customWidth="1"/>
    <col min="15" max="15" width="10.140625" bestFit="1" customWidth="1"/>
    <col min="17" max="17" width="11.28515625" bestFit="1" customWidth="1"/>
    <col min="19" max="19" width="2.42578125" customWidth="1"/>
    <col min="20" max="21" width="17" customWidth="1"/>
  </cols>
  <sheetData>
    <row r="2" spans="1:24" ht="21" x14ac:dyDescent="0.35">
      <c r="A2" s="35" t="s">
        <v>124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24" ht="19.5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4" ht="15" customHeight="1" x14ac:dyDescent="0.25">
      <c r="A4" s="24"/>
      <c r="B4" s="25"/>
      <c r="C4" s="17" t="s">
        <v>0</v>
      </c>
      <c r="D4" s="18"/>
      <c r="E4" s="19"/>
      <c r="F4" s="17" t="s">
        <v>2</v>
      </c>
      <c r="G4" s="18"/>
      <c r="H4" s="19"/>
      <c r="I4" s="17" t="s">
        <v>4</v>
      </c>
      <c r="J4" s="18"/>
      <c r="K4" s="19"/>
      <c r="L4" s="17" t="s">
        <v>6</v>
      </c>
      <c r="M4" s="18"/>
      <c r="N4" s="19"/>
      <c r="O4" s="17" t="s">
        <v>8</v>
      </c>
      <c r="P4" s="19"/>
      <c r="Q4" s="17" t="s">
        <v>9</v>
      </c>
      <c r="R4" s="19"/>
    </row>
    <row r="5" spans="1:24" ht="15" customHeight="1" x14ac:dyDescent="0.25">
      <c r="A5" s="26"/>
      <c r="B5" s="27"/>
      <c r="C5" s="14" t="s">
        <v>1</v>
      </c>
      <c r="D5" s="15"/>
      <c r="E5" s="16"/>
      <c r="F5" s="14" t="s">
        <v>3</v>
      </c>
      <c r="G5" s="15"/>
      <c r="H5" s="16"/>
      <c r="I5" s="14" t="s">
        <v>5</v>
      </c>
      <c r="J5" s="15"/>
      <c r="K5" s="16"/>
      <c r="L5" s="14" t="s">
        <v>7</v>
      </c>
      <c r="M5" s="15"/>
      <c r="N5" s="16"/>
      <c r="O5" s="26"/>
      <c r="P5" s="27"/>
      <c r="Q5" s="26"/>
      <c r="R5" s="27"/>
    </row>
    <row r="6" spans="1:24" ht="15.75" customHeight="1" thickBot="1" x14ac:dyDescent="0.3">
      <c r="A6" s="28"/>
      <c r="B6" s="27"/>
      <c r="C6" s="28"/>
      <c r="D6" s="29"/>
      <c r="E6" s="29"/>
      <c r="F6" s="28"/>
      <c r="G6" s="29"/>
      <c r="H6" s="29"/>
      <c r="I6" s="28"/>
      <c r="J6" s="29"/>
      <c r="K6" s="29"/>
      <c r="L6" s="28"/>
      <c r="M6" s="29"/>
      <c r="N6" s="30"/>
      <c r="O6" s="28"/>
      <c r="P6" s="30"/>
      <c r="Q6" s="26"/>
      <c r="R6" s="30"/>
    </row>
    <row r="7" spans="1:24" x14ac:dyDescent="0.25">
      <c r="A7" s="20" t="s">
        <v>10</v>
      </c>
      <c r="B7" s="1" t="s">
        <v>11</v>
      </c>
      <c r="C7" s="20" t="s">
        <v>13</v>
      </c>
      <c r="D7" s="20" t="s">
        <v>14</v>
      </c>
      <c r="E7" s="1" t="s">
        <v>11</v>
      </c>
      <c r="F7" s="20" t="s">
        <v>13</v>
      </c>
      <c r="G7" s="20" t="s">
        <v>14</v>
      </c>
      <c r="H7" s="1" t="s">
        <v>11</v>
      </c>
      <c r="I7" s="20" t="s">
        <v>13</v>
      </c>
      <c r="J7" s="20" t="s">
        <v>14</v>
      </c>
      <c r="K7" s="1" t="s">
        <v>11</v>
      </c>
      <c r="L7" s="20" t="s">
        <v>13</v>
      </c>
      <c r="M7" s="20" t="s">
        <v>14</v>
      </c>
      <c r="N7" s="1" t="s">
        <v>11</v>
      </c>
      <c r="O7" s="20" t="s">
        <v>13</v>
      </c>
      <c r="P7" s="20" t="s">
        <v>14</v>
      </c>
      <c r="Q7" s="22" t="s">
        <v>13</v>
      </c>
      <c r="R7" s="20"/>
      <c r="T7" s="38" t="s">
        <v>122</v>
      </c>
      <c r="U7" s="40"/>
      <c r="V7" s="42" t="s">
        <v>123</v>
      </c>
      <c r="W7" s="43"/>
      <c r="X7" s="44" t="s">
        <v>125</v>
      </c>
    </row>
    <row r="8" spans="1:24" ht="15.75" thickBot="1" x14ac:dyDescent="0.3">
      <c r="A8" s="21"/>
      <c r="B8" s="2" t="s">
        <v>12</v>
      </c>
      <c r="C8" s="21"/>
      <c r="D8" s="21"/>
      <c r="E8" s="2" t="s">
        <v>12</v>
      </c>
      <c r="F8" s="21"/>
      <c r="G8" s="21"/>
      <c r="H8" s="2" t="s">
        <v>12</v>
      </c>
      <c r="I8" s="21"/>
      <c r="J8" s="21"/>
      <c r="K8" s="2" t="s">
        <v>12</v>
      </c>
      <c r="L8" s="21"/>
      <c r="M8" s="21"/>
      <c r="N8" s="2" t="s">
        <v>12</v>
      </c>
      <c r="O8" s="21"/>
      <c r="P8" s="21"/>
      <c r="Q8" s="23"/>
      <c r="R8" s="21"/>
      <c r="T8" s="39"/>
      <c r="U8" s="41" t="s">
        <v>121</v>
      </c>
      <c r="V8" s="46" t="s">
        <v>120</v>
      </c>
      <c r="W8" s="46" t="s">
        <v>121</v>
      </c>
      <c r="X8" s="45" t="s">
        <v>126</v>
      </c>
    </row>
    <row r="9" spans="1:24" ht="15.75" thickBot="1" x14ac:dyDescent="0.3">
      <c r="A9" s="3" t="s">
        <v>15</v>
      </c>
      <c r="B9" s="4">
        <v>9</v>
      </c>
      <c r="C9" s="5">
        <v>654192</v>
      </c>
      <c r="D9" s="6">
        <v>48.75</v>
      </c>
      <c r="E9" s="6">
        <v>9</v>
      </c>
      <c r="F9" s="5">
        <v>636730</v>
      </c>
      <c r="G9" s="6">
        <v>47.45</v>
      </c>
      <c r="H9" s="6" t="s">
        <v>16</v>
      </c>
      <c r="I9" s="5">
        <v>16481</v>
      </c>
      <c r="J9" s="6">
        <v>1.23</v>
      </c>
      <c r="K9" s="6" t="s">
        <v>16</v>
      </c>
      <c r="L9" s="5">
        <v>13318</v>
      </c>
      <c r="M9" s="6">
        <v>0.99</v>
      </c>
      <c r="N9" s="6" t="s">
        <v>16</v>
      </c>
      <c r="O9" s="5">
        <v>17462</v>
      </c>
      <c r="P9" s="6">
        <v>1.3</v>
      </c>
      <c r="Q9" s="5">
        <v>1341929</v>
      </c>
      <c r="R9" s="4" t="s">
        <v>17</v>
      </c>
      <c r="T9" s="31">
        <f>F9+I9+L9</f>
        <v>666529</v>
      </c>
      <c r="U9" s="31">
        <f>C9</f>
        <v>654192</v>
      </c>
      <c r="V9">
        <f>IF(T9&gt;C9,B9,0)</f>
        <v>9</v>
      </c>
      <c r="W9">
        <f>IF(V9&lt;&gt;0,0,E9)</f>
        <v>0</v>
      </c>
      <c r="X9">
        <f>IF(E9&gt;W9,1,0)</f>
        <v>1</v>
      </c>
    </row>
    <row r="10" spans="1:24" ht="15.75" thickBot="1" x14ac:dyDescent="0.3">
      <c r="A10" s="3" t="s">
        <v>18</v>
      </c>
      <c r="B10" s="4">
        <v>3</v>
      </c>
      <c r="C10" s="5">
        <v>86112</v>
      </c>
      <c r="D10" s="6">
        <v>54.35</v>
      </c>
      <c r="E10" s="6">
        <v>3</v>
      </c>
      <c r="F10" s="5">
        <v>41842</v>
      </c>
      <c r="G10" s="6">
        <v>26.41</v>
      </c>
      <c r="H10" s="6" t="s">
        <v>16</v>
      </c>
      <c r="I10" s="5">
        <v>11155</v>
      </c>
      <c r="J10" s="6">
        <v>7.04</v>
      </c>
      <c r="K10" s="6" t="s">
        <v>16</v>
      </c>
      <c r="L10" s="5">
        <v>18479</v>
      </c>
      <c r="M10" s="6">
        <v>11.66</v>
      </c>
      <c r="N10" s="6" t="s">
        <v>16</v>
      </c>
      <c r="O10" s="5">
        <v>44270</v>
      </c>
      <c r="P10" s="6">
        <v>27.94</v>
      </c>
      <c r="Q10" s="5">
        <v>158445</v>
      </c>
      <c r="R10" s="4" t="s">
        <v>19</v>
      </c>
      <c r="T10" s="31">
        <f t="shared" ref="T10:T59" si="0">F10+I10+L10</f>
        <v>71476</v>
      </c>
      <c r="U10" s="31">
        <f t="shared" ref="U10:U59" si="1">C10</f>
        <v>86112</v>
      </c>
      <c r="V10">
        <f>IF(T10&gt;C10,B10,0)</f>
        <v>0</v>
      </c>
      <c r="W10">
        <f>IF(V10&lt;&gt;0,0,E10)</f>
        <v>3</v>
      </c>
      <c r="X10">
        <f t="shared" ref="X10:X59" si="2">IF(E10&gt;W10,1,0)</f>
        <v>0</v>
      </c>
    </row>
    <row r="11" spans="1:24" ht="15.75" thickBot="1" x14ac:dyDescent="0.3">
      <c r="A11" s="3" t="s">
        <v>20</v>
      </c>
      <c r="B11" s="4">
        <v>6</v>
      </c>
      <c r="C11" s="5">
        <v>529688</v>
      </c>
      <c r="D11" s="6">
        <v>60.61</v>
      </c>
      <c r="E11" s="6">
        <v>6</v>
      </c>
      <c r="F11" s="5">
        <v>246843</v>
      </c>
      <c r="G11" s="6">
        <v>28.24</v>
      </c>
      <c r="H11" s="6" t="s">
        <v>16</v>
      </c>
      <c r="I11" s="5">
        <v>76952</v>
      </c>
      <c r="J11" s="6">
        <v>8.81</v>
      </c>
      <c r="K11" s="6" t="s">
        <v>16</v>
      </c>
      <c r="L11" s="5">
        <v>18784</v>
      </c>
      <c r="M11" s="6">
        <v>2.15</v>
      </c>
      <c r="N11" s="6" t="s">
        <v>16</v>
      </c>
      <c r="O11" s="5">
        <v>282845</v>
      </c>
      <c r="P11" s="6">
        <v>32.36</v>
      </c>
      <c r="Q11" s="5">
        <v>873945</v>
      </c>
      <c r="R11" s="4" t="s">
        <v>21</v>
      </c>
      <c r="T11" s="31">
        <f t="shared" si="0"/>
        <v>342579</v>
      </c>
      <c r="U11" s="31">
        <f t="shared" si="1"/>
        <v>529688</v>
      </c>
      <c r="V11">
        <f>IF(T11&gt;C11,B11,0)</f>
        <v>0</v>
      </c>
      <c r="W11">
        <f>IF(V11&lt;&gt;0,0,E11)</f>
        <v>6</v>
      </c>
      <c r="X11">
        <f t="shared" si="2"/>
        <v>0</v>
      </c>
    </row>
    <row r="12" spans="1:24" ht="15.75" thickBot="1" x14ac:dyDescent="0.3">
      <c r="A12" s="3" t="s">
        <v>22</v>
      </c>
      <c r="B12" s="4">
        <v>6</v>
      </c>
      <c r="C12" s="5">
        <v>403164</v>
      </c>
      <c r="D12" s="6">
        <v>48.13</v>
      </c>
      <c r="E12" s="6">
        <v>6</v>
      </c>
      <c r="F12" s="5">
        <v>398041</v>
      </c>
      <c r="G12" s="6">
        <v>47.52</v>
      </c>
      <c r="H12" s="6" t="s">
        <v>16</v>
      </c>
      <c r="I12" s="5">
        <v>22468</v>
      </c>
      <c r="J12" s="6">
        <v>2.68</v>
      </c>
      <c r="K12" s="6" t="s">
        <v>16</v>
      </c>
      <c r="L12" s="5">
        <v>8970</v>
      </c>
      <c r="M12" s="6">
        <v>1.07</v>
      </c>
      <c r="N12" s="6" t="s">
        <v>16</v>
      </c>
      <c r="O12" s="5">
        <v>5123</v>
      </c>
      <c r="P12" s="6">
        <v>0.61</v>
      </c>
      <c r="Q12" s="5">
        <v>837582</v>
      </c>
      <c r="R12" s="4" t="s">
        <v>23</v>
      </c>
      <c r="T12" s="31">
        <f t="shared" si="0"/>
        <v>429479</v>
      </c>
      <c r="U12" s="31">
        <f t="shared" si="1"/>
        <v>403164</v>
      </c>
      <c r="V12">
        <f>IF(T12&gt;C12,B12,0)</f>
        <v>6</v>
      </c>
      <c r="W12">
        <f>IF(V12&lt;&gt;0,0,E12)</f>
        <v>0</v>
      </c>
      <c r="X12">
        <f t="shared" si="2"/>
        <v>1</v>
      </c>
    </row>
    <row r="13" spans="1:24" ht="15.75" thickBot="1" x14ac:dyDescent="0.3">
      <c r="A13" s="3" t="s">
        <v>24</v>
      </c>
      <c r="B13" s="4">
        <v>45</v>
      </c>
      <c r="C13" s="5">
        <v>4524858</v>
      </c>
      <c r="D13" s="6">
        <v>52.69</v>
      </c>
      <c r="E13" s="6">
        <v>45</v>
      </c>
      <c r="F13" s="5">
        <v>3083661</v>
      </c>
      <c r="G13" s="6">
        <v>35.909999999999997</v>
      </c>
      <c r="H13" s="6" t="s">
        <v>16</v>
      </c>
      <c r="I13" s="5">
        <v>739833</v>
      </c>
      <c r="J13" s="6">
        <v>8.6199999999999992</v>
      </c>
      <c r="K13" s="6" t="s">
        <v>16</v>
      </c>
      <c r="L13" s="5">
        <v>148434</v>
      </c>
      <c r="M13" s="6">
        <v>1.73</v>
      </c>
      <c r="N13" s="6" t="s">
        <v>16</v>
      </c>
      <c r="O13" s="5">
        <v>1441197</v>
      </c>
      <c r="P13" s="6">
        <v>16.78</v>
      </c>
      <c r="Q13" s="5">
        <v>8587063</v>
      </c>
      <c r="R13" s="4" t="s">
        <v>25</v>
      </c>
      <c r="T13" s="31">
        <f t="shared" si="0"/>
        <v>3971928</v>
      </c>
      <c r="U13" s="31">
        <f t="shared" si="1"/>
        <v>4524858</v>
      </c>
      <c r="V13">
        <f>IF(T13&gt;C13,B13,0)</f>
        <v>0</v>
      </c>
      <c r="W13">
        <f>IF(V13&lt;&gt;0,0,E13)</f>
        <v>45</v>
      </c>
      <c r="X13">
        <f t="shared" si="2"/>
        <v>0</v>
      </c>
    </row>
    <row r="14" spans="1:24" ht="15.75" thickBot="1" x14ac:dyDescent="0.3">
      <c r="A14" s="3" t="s">
        <v>26</v>
      </c>
      <c r="B14" s="4">
        <v>7</v>
      </c>
      <c r="C14" s="5">
        <v>652264</v>
      </c>
      <c r="D14" s="6">
        <v>55.07</v>
      </c>
      <c r="E14" s="6">
        <v>7</v>
      </c>
      <c r="F14" s="5">
        <v>367973</v>
      </c>
      <c r="G14" s="6">
        <v>31.07</v>
      </c>
      <c r="H14" s="6" t="s">
        <v>16</v>
      </c>
      <c r="I14" s="5">
        <v>130633</v>
      </c>
      <c r="J14" s="6">
        <v>11.03</v>
      </c>
      <c r="K14" s="6" t="s">
        <v>16</v>
      </c>
      <c r="L14" s="5">
        <v>25744</v>
      </c>
      <c r="M14" s="6">
        <v>2.17</v>
      </c>
      <c r="N14" s="6" t="s">
        <v>16</v>
      </c>
      <c r="O14" s="5">
        <v>284291</v>
      </c>
      <c r="P14" s="6">
        <v>24</v>
      </c>
      <c r="Q14" s="5">
        <v>1184415</v>
      </c>
      <c r="R14" s="4" t="s">
        <v>27</v>
      </c>
      <c r="T14" s="31">
        <f t="shared" si="0"/>
        <v>524350</v>
      </c>
      <c r="U14" s="31">
        <f t="shared" si="1"/>
        <v>652264</v>
      </c>
      <c r="V14">
        <f>IF(T14&gt;C14,B14,0)</f>
        <v>0</v>
      </c>
      <c r="W14">
        <f>IF(V14&lt;&gt;0,0,E14)</f>
        <v>7</v>
      </c>
      <c r="X14">
        <f t="shared" si="2"/>
        <v>0</v>
      </c>
    </row>
    <row r="15" spans="1:24" ht="15.75" thickBot="1" x14ac:dyDescent="0.3">
      <c r="A15" s="3" t="s">
        <v>28</v>
      </c>
      <c r="B15" s="4">
        <v>8</v>
      </c>
      <c r="C15" s="5">
        <v>677210</v>
      </c>
      <c r="D15" s="6">
        <v>48.16</v>
      </c>
      <c r="E15" s="6">
        <v>8</v>
      </c>
      <c r="F15" s="5">
        <v>541732</v>
      </c>
      <c r="G15" s="6">
        <v>38.520000000000003</v>
      </c>
      <c r="H15" s="6" t="s">
        <v>16</v>
      </c>
      <c r="I15" s="5">
        <v>171807</v>
      </c>
      <c r="J15" s="6">
        <v>12.22</v>
      </c>
      <c r="K15" s="6" t="s">
        <v>16</v>
      </c>
      <c r="L15" s="5">
        <v>8570</v>
      </c>
      <c r="M15" s="6">
        <v>0.61</v>
      </c>
      <c r="N15" s="6" t="s">
        <v>16</v>
      </c>
      <c r="O15" s="5">
        <v>135478</v>
      </c>
      <c r="P15" s="6">
        <v>9.6300000000000008</v>
      </c>
      <c r="Q15" s="5">
        <v>1406285</v>
      </c>
      <c r="R15" s="4" t="s">
        <v>29</v>
      </c>
      <c r="T15" s="31">
        <f t="shared" si="0"/>
        <v>722109</v>
      </c>
      <c r="U15" s="31">
        <f t="shared" si="1"/>
        <v>677210</v>
      </c>
      <c r="V15">
        <f>IF(T15&gt;C15,B15,0)</f>
        <v>8</v>
      </c>
      <c r="W15">
        <f>IF(V15&lt;&gt;0,0,E15)</f>
        <v>0</v>
      </c>
      <c r="X15">
        <f t="shared" si="2"/>
        <v>1</v>
      </c>
    </row>
    <row r="16" spans="1:24" ht="15.75" thickBot="1" x14ac:dyDescent="0.3">
      <c r="A16" s="3" t="s">
        <v>30</v>
      </c>
      <c r="B16" s="4">
        <v>3</v>
      </c>
      <c r="C16" s="5">
        <v>111252</v>
      </c>
      <c r="D16" s="6">
        <v>47.21</v>
      </c>
      <c r="E16" s="6">
        <v>3</v>
      </c>
      <c r="F16" s="5">
        <v>105754</v>
      </c>
      <c r="G16" s="6">
        <v>44.87</v>
      </c>
      <c r="H16" s="6" t="s">
        <v>16</v>
      </c>
      <c r="I16" s="5">
        <v>16288</v>
      </c>
      <c r="J16" s="6">
        <v>6.91</v>
      </c>
      <c r="K16" s="6" t="s">
        <v>16</v>
      </c>
      <c r="L16" s="5">
        <v>1974</v>
      </c>
      <c r="M16" s="6">
        <v>0.84</v>
      </c>
      <c r="N16" s="6" t="s">
        <v>16</v>
      </c>
      <c r="O16" s="5">
        <v>5498</v>
      </c>
      <c r="P16" s="6">
        <v>2.33</v>
      </c>
      <c r="Q16" s="5">
        <v>235668</v>
      </c>
      <c r="R16" s="4" t="s">
        <v>31</v>
      </c>
      <c r="T16" s="31">
        <f t="shared" si="0"/>
        <v>124016</v>
      </c>
      <c r="U16" s="31">
        <f t="shared" si="1"/>
        <v>111252</v>
      </c>
      <c r="V16">
        <f>IF(T16&gt;C16,B16,0)</f>
        <v>3</v>
      </c>
      <c r="W16">
        <f>IF(V16&lt;&gt;0,0,E16)</f>
        <v>0</v>
      </c>
      <c r="X16">
        <f t="shared" si="2"/>
        <v>1</v>
      </c>
    </row>
    <row r="17" spans="1:24" ht="15.75" thickBot="1" x14ac:dyDescent="0.3">
      <c r="A17" s="7" t="s">
        <v>32</v>
      </c>
      <c r="B17" s="8">
        <v>3</v>
      </c>
      <c r="C17" s="9">
        <v>23313</v>
      </c>
      <c r="D17" s="10">
        <v>13.41</v>
      </c>
      <c r="E17" s="10" t="s">
        <v>16</v>
      </c>
      <c r="F17" s="9">
        <v>130231</v>
      </c>
      <c r="G17" s="10">
        <v>74.89</v>
      </c>
      <c r="H17" s="10">
        <v>3</v>
      </c>
      <c r="I17" s="9">
        <v>16131</v>
      </c>
      <c r="J17" s="10">
        <v>9.2799999999999994</v>
      </c>
      <c r="K17" s="10" t="s">
        <v>16</v>
      </c>
      <c r="L17" s="9">
        <v>1104</v>
      </c>
      <c r="M17" s="10">
        <v>0.63</v>
      </c>
      <c r="N17" s="10" t="s">
        <v>16</v>
      </c>
      <c r="O17" s="9">
        <v>-106918</v>
      </c>
      <c r="P17" s="10">
        <v>-61.49</v>
      </c>
      <c r="Q17" s="9">
        <v>173889</v>
      </c>
      <c r="R17" s="8" t="s">
        <v>33</v>
      </c>
      <c r="T17" s="31">
        <f t="shared" si="0"/>
        <v>147466</v>
      </c>
      <c r="U17" s="31">
        <f t="shared" si="1"/>
        <v>23313</v>
      </c>
      <c r="V17">
        <f>IF(T17&gt;C17,B17,0)</f>
        <v>3</v>
      </c>
      <c r="W17">
        <f>IF(V17&lt;&gt;0,0,E17)</f>
        <v>0</v>
      </c>
      <c r="X17">
        <f t="shared" si="2"/>
        <v>1</v>
      </c>
    </row>
    <row r="18" spans="1:24" ht="15.75" thickBot="1" x14ac:dyDescent="0.3">
      <c r="A18" s="3" t="s">
        <v>34</v>
      </c>
      <c r="B18" s="4">
        <v>17</v>
      </c>
      <c r="C18" s="5">
        <v>2046951</v>
      </c>
      <c r="D18" s="6">
        <v>55.52</v>
      </c>
      <c r="E18" s="6">
        <v>17</v>
      </c>
      <c r="F18" s="5">
        <v>1419475</v>
      </c>
      <c r="G18" s="6">
        <v>38.5</v>
      </c>
      <c r="H18" s="6" t="s">
        <v>16</v>
      </c>
      <c r="I18" s="5">
        <v>189692</v>
      </c>
      <c r="J18" s="6">
        <v>5.14</v>
      </c>
      <c r="K18" s="6" t="s">
        <v>16</v>
      </c>
      <c r="L18" s="5">
        <v>30524</v>
      </c>
      <c r="M18" s="6">
        <v>0.83</v>
      </c>
      <c r="N18" s="6" t="s">
        <v>16</v>
      </c>
      <c r="O18" s="5">
        <v>627476</v>
      </c>
      <c r="P18" s="6">
        <v>17.02</v>
      </c>
      <c r="Q18" s="5">
        <v>3687026</v>
      </c>
      <c r="R18" s="4" t="s">
        <v>35</v>
      </c>
      <c r="T18" s="31">
        <f t="shared" si="0"/>
        <v>1639691</v>
      </c>
      <c r="U18" s="31">
        <f t="shared" si="1"/>
        <v>2046951</v>
      </c>
      <c r="V18">
        <f>IF(T18&gt;C18,B18,0)</f>
        <v>0</v>
      </c>
      <c r="W18">
        <f>IF(V18&lt;&gt;0,0,E18)</f>
        <v>17</v>
      </c>
      <c r="X18">
        <f t="shared" si="2"/>
        <v>0</v>
      </c>
    </row>
    <row r="19" spans="1:24" ht="15.75" thickBot="1" x14ac:dyDescent="0.3">
      <c r="A19" s="7" t="s">
        <v>36</v>
      </c>
      <c r="B19" s="8">
        <v>12</v>
      </c>
      <c r="C19" s="9">
        <v>654168</v>
      </c>
      <c r="D19" s="10">
        <v>40.950000000000003</v>
      </c>
      <c r="E19" s="10" t="s">
        <v>16</v>
      </c>
      <c r="F19" s="9">
        <v>890733</v>
      </c>
      <c r="G19" s="10">
        <v>55.76</v>
      </c>
      <c r="H19" s="10">
        <v>12</v>
      </c>
      <c r="I19" s="9">
        <v>36055</v>
      </c>
      <c r="J19" s="10">
        <v>2.2599999999999998</v>
      </c>
      <c r="K19" s="10" t="s">
        <v>16</v>
      </c>
      <c r="L19" s="9">
        <v>15627</v>
      </c>
      <c r="M19" s="10">
        <v>0.98</v>
      </c>
      <c r="N19" s="10" t="s">
        <v>16</v>
      </c>
      <c r="O19" s="9">
        <v>-236565</v>
      </c>
      <c r="P19" s="10">
        <v>-14.81</v>
      </c>
      <c r="Q19" s="9">
        <v>1597467</v>
      </c>
      <c r="R19" s="8" t="s">
        <v>37</v>
      </c>
      <c r="T19" s="31">
        <f t="shared" si="0"/>
        <v>942415</v>
      </c>
      <c r="U19" s="31">
        <f t="shared" si="1"/>
        <v>654168</v>
      </c>
      <c r="V19">
        <f>IF(T19&gt;C19,B19,0)</f>
        <v>12</v>
      </c>
      <c r="W19">
        <f>IF(V19&lt;&gt;0,0,E19)</f>
        <v>0</v>
      </c>
      <c r="X19">
        <f t="shared" si="2"/>
        <v>1</v>
      </c>
    </row>
    <row r="20" spans="1:24" ht="15.75" thickBot="1" x14ac:dyDescent="0.3">
      <c r="A20" s="7" t="s">
        <v>38</v>
      </c>
      <c r="B20" s="8">
        <v>4</v>
      </c>
      <c r="C20" s="9">
        <v>130112</v>
      </c>
      <c r="D20" s="10">
        <v>42.9</v>
      </c>
      <c r="E20" s="10" t="s">
        <v>16</v>
      </c>
      <c r="F20" s="9">
        <v>135879</v>
      </c>
      <c r="G20" s="10">
        <v>44.8</v>
      </c>
      <c r="H20" s="10">
        <v>4</v>
      </c>
      <c r="I20" s="9">
        <v>32021</v>
      </c>
      <c r="J20" s="10">
        <v>10.56</v>
      </c>
      <c r="K20" s="10" t="s">
        <v>16</v>
      </c>
      <c r="L20" s="9">
        <v>3269</v>
      </c>
      <c r="M20" s="10">
        <v>1.08</v>
      </c>
      <c r="N20" s="10" t="s">
        <v>16</v>
      </c>
      <c r="O20" s="9">
        <v>-5767</v>
      </c>
      <c r="P20" s="10">
        <v>-1.9</v>
      </c>
      <c r="Q20" s="9">
        <v>303287</v>
      </c>
      <c r="R20" s="8" t="s">
        <v>39</v>
      </c>
      <c r="T20" s="31">
        <f t="shared" si="0"/>
        <v>171169</v>
      </c>
      <c r="U20" s="31">
        <f t="shared" si="1"/>
        <v>130112</v>
      </c>
      <c r="V20">
        <f>IF(T20&gt;C20,B20,0)</f>
        <v>4</v>
      </c>
      <c r="W20">
        <f>IF(V20&lt;&gt;0,0,E20)</f>
        <v>0</v>
      </c>
      <c r="X20">
        <f t="shared" si="2"/>
        <v>1</v>
      </c>
    </row>
    <row r="21" spans="1:24" ht="15.75" thickBot="1" x14ac:dyDescent="0.3">
      <c r="A21" s="3" t="s">
        <v>40</v>
      </c>
      <c r="B21" s="4">
        <v>4</v>
      </c>
      <c r="C21" s="5">
        <v>290699</v>
      </c>
      <c r="D21" s="6">
        <v>66.459999999999994</v>
      </c>
      <c r="E21" s="6">
        <v>4</v>
      </c>
      <c r="F21" s="5">
        <v>110192</v>
      </c>
      <c r="G21" s="6">
        <v>25.19</v>
      </c>
      <c r="H21" s="6" t="s">
        <v>16</v>
      </c>
      <c r="I21" s="5">
        <v>27058</v>
      </c>
      <c r="J21" s="6">
        <v>6.19</v>
      </c>
      <c r="K21" s="6" t="s">
        <v>16</v>
      </c>
      <c r="L21" s="5">
        <v>8425</v>
      </c>
      <c r="M21" s="6">
        <v>1.93</v>
      </c>
      <c r="N21" s="6" t="s">
        <v>16</v>
      </c>
      <c r="O21" s="5">
        <v>180507</v>
      </c>
      <c r="P21" s="6">
        <v>41.27</v>
      </c>
      <c r="Q21" s="5">
        <v>437431</v>
      </c>
      <c r="R21" s="4" t="s">
        <v>41</v>
      </c>
      <c r="T21" s="31">
        <f t="shared" si="0"/>
        <v>145675</v>
      </c>
      <c r="U21" s="31">
        <f t="shared" si="1"/>
        <v>290699</v>
      </c>
      <c r="V21">
        <f>IF(T21&gt;C21,B21,0)</f>
        <v>0</v>
      </c>
      <c r="W21">
        <f>IF(V21&lt;&gt;0,0,E21)</f>
        <v>4</v>
      </c>
      <c r="X21">
        <f t="shared" si="2"/>
        <v>0</v>
      </c>
    </row>
    <row r="22" spans="1:24" ht="15.75" thickBot="1" x14ac:dyDescent="0.3">
      <c r="A22" s="3" t="s">
        <v>42</v>
      </c>
      <c r="B22" s="4">
        <v>26</v>
      </c>
      <c r="C22" s="5">
        <v>2358049</v>
      </c>
      <c r="D22" s="6">
        <v>49.65</v>
      </c>
      <c r="E22" s="6">
        <v>26</v>
      </c>
      <c r="F22" s="5">
        <v>1981413</v>
      </c>
      <c r="G22" s="6">
        <v>41.72</v>
      </c>
      <c r="H22" s="6" t="s">
        <v>16</v>
      </c>
      <c r="I22" s="5">
        <v>346754</v>
      </c>
      <c r="J22" s="6">
        <v>7.3</v>
      </c>
      <c r="K22" s="6" t="s">
        <v>16</v>
      </c>
      <c r="L22" s="5">
        <v>38939</v>
      </c>
      <c r="M22" s="6">
        <v>0.82</v>
      </c>
      <c r="N22" s="6" t="s">
        <v>16</v>
      </c>
      <c r="O22" s="5">
        <v>376636</v>
      </c>
      <c r="P22" s="6">
        <v>7.93</v>
      </c>
      <c r="Q22" s="5">
        <v>4749721</v>
      </c>
      <c r="R22" s="4" t="s">
        <v>43</v>
      </c>
      <c r="T22" s="31">
        <f t="shared" si="0"/>
        <v>2367106</v>
      </c>
      <c r="U22" s="31">
        <f t="shared" si="1"/>
        <v>2358049</v>
      </c>
      <c r="V22">
        <f>IF(T22&gt;C22,B22,0)</f>
        <v>26</v>
      </c>
      <c r="W22">
        <f>IF(V22&lt;&gt;0,0,E22)</f>
        <v>0</v>
      </c>
      <c r="X22">
        <f t="shared" si="2"/>
        <v>1</v>
      </c>
    </row>
    <row r="23" spans="1:24" ht="15.75" thickBot="1" x14ac:dyDescent="0.3">
      <c r="A23" s="3" t="s">
        <v>44</v>
      </c>
      <c r="B23" s="4">
        <v>13</v>
      </c>
      <c r="C23" s="5">
        <v>1255656</v>
      </c>
      <c r="D23" s="6">
        <v>56.01</v>
      </c>
      <c r="E23" s="6">
        <v>13</v>
      </c>
      <c r="F23" s="5">
        <v>844197</v>
      </c>
      <c r="G23" s="6">
        <v>37.65</v>
      </c>
      <c r="H23" s="6" t="s">
        <v>16</v>
      </c>
      <c r="I23" s="5">
        <v>111639</v>
      </c>
      <c r="J23" s="6">
        <v>4.9800000000000004</v>
      </c>
      <c r="K23" s="6" t="s">
        <v>16</v>
      </c>
      <c r="L23" s="5">
        <v>19627</v>
      </c>
      <c r="M23" s="6">
        <v>0.88</v>
      </c>
      <c r="N23" s="6" t="s">
        <v>16</v>
      </c>
      <c r="O23" s="5">
        <v>411459</v>
      </c>
      <c r="P23" s="6">
        <v>18.350000000000001</v>
      </c>
      <c r="Q23" s="5">
        <v>2242033</v>
      </c>
      <c r="R23" s="4" t="s">
        <v>45</v>
      </c>
      <c r="T23" s="31">
        <f t="shared" si="0"/>
        <v>975463</v>
      </c>
      <c r="U23" s="31">
        <f t="shared" si="1"/>
        <v>1255656</v>
      </c>
      <c r="V23">
        <f>IF(T23&gt;C23,B23,0)</f>
        <v>0</v>
      </c>
      <c r="W23">
        <f>IF(V23&lt;&gt;0,0,E23)</f>
        <v>13</v>
      </c>
      <c r="X23">
        <f t="shared" si="2"/>
        <v>0</v>
      </c>
    </row>
    <row r="24" spans="1:24" ht="15.75" thickBot="1" x14ac:dyDescent="0.3">
      <c r="A24" s="3" t="s">
        <v>46</v>
      </c>
      <c r="B24" s="4">
        <v>8</v>
      </c>
      <c r="C24" s="5">
        <v>676026</v>
      </c>
      <c r="D24" s="6">
        <v>51.31</v>
      </c>
      <c r="E24" s="6">
        <v>8</v>
      </c>
      <c r="F24" s="5">
        <v>508672</v>
      </c>
      <c r="G24" s="6">
        <v>38.6</v>
      </c>
      <c r="H24" s="6" t="s">
        <v>16</v>
      </c>
      <c r="I24" s="5">
        <v>115633</v>
      </c>
      <c r="J24" s="6">
        <v>8.7799999999999994</v>
      </c>
      <c r="K24" s="6" t="s">
        <v>16</v>
      </c>
      <c r="L24" s="5">
        <v>13123</v>
      </c>
      <c r="M24" s="6">
        <v>1</v>
      </c>
      <c r="N24" s="6" t="s">
        <v>16</v>
      </c>
      <c r="O24" s="5">
        <v>167354</v>
      </c>
      <c r="P24" s="6">
        <v>12.7</v>
      </c>
      <c r="Q24" s="5">
        <v>1317661</v>
      </c>
      <c r="R24" s="4" t="s">
        <v>47</v>
      </c>
      <c r="T24" s="31">
        <f t="shared" si="0"/>
        <v>637428</v>
      </c>
      <c r="U24" s="31">
        <f t="shared" si="1"/>
        <v>676026</v>
      </c>
      <c r="V24">
        <f>IF(T24&gt;C24,B24,0)</f>
        <v>0</v>
      </c>
      <c r="W24">
        <f>IF(V24&lt;&gt;0,0,E24)</f>
        <v>8</v>
      </c>
      <c r="X24">
        <f t="shared" si="2"/>
        <v>0</v>
      </c>
    </row>
    <row r="25" spans="1:24" ht="15.75" thickBot="1" x14ac:dyDescent="0.3">
      <c r="A25" s="3" t="s">
        <v>48</v>
      </c>
      <c r="B25" s="4">
        <v>7</v>
      </c>
      <c r="C25" s="5">
        <v>566812</v>
      </c>
      <c r="D25" s="6">
        <v>57.85</v>
      </c>
      <c r="E25" s="6">
        <v>7</v>
      </c>
      <c r="F25" s="5">
        <v>326150</v>
      </c>
      <c r="G25" s="6">
        <v>33.29</v>
      </c>
      <c r="H25" s="6" t="s">
        <v>16</v>
      </c>
      <c r="I25" s="5">
        <v>68231</v>
      </c>
      <c r="J25" s="6">
        <v>6.96</v>
      </c>
      <c r="K25" s="6" t="s">
        <v>16</v>
      </c>
      <c r="L25" s="5">
        <v>14470</v>
      </c>
      <c r="M25" s="6">
        <v>1.48</v>
      </c>
      <c r="N25" s="6" t="s">
        <v>16</v>
      </c>
      <c r="O25" s="5">
        <v>240662</v>
      </c>
      <c r="P25" s="6">
        <v>24.56</v>
      </c>
      <c r="Q25" s="5">
        <v>979795</v>
      </c>
      <c r="R25" s="4" t="s">
        <v>49</v>
      </c>
      <c r="T25" s="31">
        <f t="shared" si="0"/>
        <v>408851</v>
      </c>
      <c r="U25" s="31">
        <f t="shared" si="1"/>
        <v>566812</v>
      </c>
      <c r="V25">
        <f>IF(T25&gt;C25,B25,0)</f>
        <v>0</v>
      </c>
      <c r="W25">
        <f>IF(V25&lt;&gt;0,0,E25)</f>
        <v>7</v>
      </c>
      <c r="X25">
        <f t="shared" si="2"/>
        <v>0</v>
      </c>
    </row>
    <row r="26" spans="1:24" ht="15.75" thickBot="1" x14ac:dyDescent="0.3">
      <c r="A26" s="3" t="s">
        <v>50</v>
      </c>
      <c r="B26" s="4">
        <v>9</v>
      </c>
      <c r="C26" s="5">
        <v>635274</v>
      </c>
      <c r="D26" s="6">
        <v>49.07</v>
      </c>
      <c r="E26" s="6">
        <v>9</v>
      </c>
      <c r="F26" s="5">
        <v>616417</v>
      </c>
      <c r="G26" s="6">
        <v>47.61</v>
      </c>
      <c r="H26" s="6" t="s">
        <v>16</v>
      </c>
      <c r="I26" s="5">
        <v>31127</v>
      </c>
      <c r="J26" s="6">
        <v>2.4</v>
      </c>
      <c r="K26" s="6" t="s">
        <v>16</v>
      </c>
      <c r="L26" s="5">
        <v>5531</v>
      </c>
      <c r="M26" s="6">
        <v>0.43</v>
      </c>
      <c r="N26" s="6" t="s">
        <v>16</v>
      </c>
      <c r="O26" s="5">
        <v>18857</v>
      </c>
      <c r="P26" s="6">
        <v>1.46</v>
      </c>
      <c r="Q26" s="5">
        <v>1294627</v>
      </c>
      <c r="R26" s="4" t="s">
        <v>51</v>
      </c>
      <c r="T26" s="31">
        <f t="shared" si="0"/>
        <v>653075</v>
      </c>
      <c r="U26" s="31">
        <f t="shared" si="1"/>
        <v>635274</v>
      </c>
      <c r="V26">
        <f>IF(T26&gt;C26,B26,0)</f>
        <v>9</v>
      </c>
      <c r="W26">
        <f>IF(V26&lt;&gt;0,0,E26)</f>
        <v>0</v>
      </c>
      <c r="X26">
        <f t="shared" si="2"/>
        <v>1</v>
      </c>
    </row>
    <row r="27" spans="1:24" ht="15.75" thickBot="1" x14ac:dyDescent="0.3">
      <c r="A27" s="3" t="s">
        <v>52</v>
      </c>
      <c r="B27" s="4">
        <v>10</v>
      </c>
      <c r="C27" s="5">
        <v>792853</v>
      </c>
      <c r="D27" s="6">
        <v>51.2</v>
      </c>
      <c r="E27" s="6">
        <v>10</v>
      </c>
      <c r="F27" s="5">
        <v>708453</v>
      </c>
      <c r="G27" s="6">
        <v>45.75</v>
      </c>
      <c r="H27" s="6" t="s">
        <v>16</v>
      </c>
      <c r="I27" s="5">
        <v>26345</v>
      </c>
      <c r="J27" s="6">
        <v>1.7</v>
      </c>
      <c r="K27" s="6" t="s">
        <v>16</v>
      </c>
      <c r="L27" s="5">
        <v>8240</v>
      </c>
      <c r="M27" s="6">
        <v>0.53</v>
      </c>
      <c r="N27" s="6" t="s">
        <v>16</v>
      </c>
      <c r="O27" s="5">
        <v>84400</v>
      </c>
      <c r="P27" s="6">
        <v>5.45</v>
      </c>
      <c r="Q27" s="5">
        <v>1548591</v>
      </c>
      <c r="R27" s="4" t="s">
        <v>53</v>
      </c>
      <c r="T27" s="31">
        <f t="shared" si="0"/>
        <v>743038</v>
      </c>
      <c r="U27" s="31">
        <f t="shared" si="1"/>
        <v>792853</v>
      </c>
      <c r="V27">
        <f>IF(T27&gt;C27,B27,0)</f>
        <v>0</v>
      </c>
      <c r="W27">
        <f>IF(V27&lt;&gt;0,0,E27)</f>
        <v>10</v>
      </c>
      <c r="X27">
        <f t="shared" si="2"/>
        <v>0</v>
      </c>
    </row>
    <row r="28" spans="1:24" ht="15.75" thickBot="1" x14ac:dyDescent="0.3">
      <c r="A28" s="3" t="s">
        <v>54</v>
      </c>
      <c r="B28" s="4">
        <v>4</v>
      </c>
      <c r="C28" s="5">
        <v>238522</v>
      </c>
      <c r="D28" s="6">
        <v>45.61</v>
      </c>
      <c r="E28" s="6">
        <v>4</v>
      </c>
      <c r="F28" s="5">
        <v>220974</v>
      </c>
      <c r="G28" s="6">
        <v>42.25</v>
      </c>
      <c r="H28" s="6" t="s">
        <v>16</v>
      </c>
      <c r="I28" s="5">
        <v>53327</v>
      </c>
      <c r="J28" s="6">
        <v>10.199999999999999</v>
      </c>
      <c r="K28" s="6" t="s">
        <v>16</v>
      </c>
      <c r="L28" s="5">
        <v>5119</v>
      </c>
      <c r="M28" s="6">
        <v>0.98</v>
      </c>
      <c r="N28" s="6" t="s">
        <v>16</v>
      </c>
      <c r="O28" s="5">
        <v>17548</v>
      </c>
      <c r="P28" s="6">
        <v>3.36</v>
      </c>
      <c r="Q28" s="5">
        <v>523011</v>
      </c>
      <c r="R28" s="4" t="s">
        <v>55</v>
      </c>
      <c r="T28" s="31">
        <f t="shared" si="0"/>
        <v>279420</v>
      </c>
      <c r="U28" s="31">
        <f t="shared" si="1"/>
        <v>238522</v>
      </c>
      <c r="V28">
        <f>IF(T28&gt;C28,B28,0)</f>
        <v>4</v>
      </c>
      <c r="W28">
        <f>IF(V28&lt;&gt;0,0,E28)</f>
        <v>0</v>
      </c>
      <c r="X28">
        <f t="shared" si="2"/>
        <v>1</v>
      </c>
    </row>
    <row r="29" spans="1:24" ht="15.75" thickBot="1" x14ac:dyDescent="0.3">
      <c r="A29" s="7" t="s">
        <v>56</v>
      </c>
      <c r="B29" s="8">
        <v>10</v>
      </c>
      <c r="C29" s="9">
        <v>680606</v>
      </c>
      <c r="D29" s="10">
        <v>44.18</v>
      </c>
      <c r="E29" s="10" t="s">
        <v>16</v>
      </c>
      <c r="F29" s="9">
        <v>726161</v>
      </c>
      <c r="G29" s="10">
        <v>47.14</v>
      </c>
      <c r="H29" s="10">
        <v>10</v>
      </c>
      <c r="I29" s="9">
        <v>119537</v>
      </c>
      <c r="J29" s="10">
        <v>7.76</v>
      </c>
      <c r="K29" s="10" t="s">
        <v>16</v>
      </c>
      <c r="L29" s="9">
        <v>14192</v>
      </c>
      <c r="M29" s="10">
        <v>0.92</v>
      </c>
      <c r="N29" s="10" t="s">
        <v>16</v>
      </c>
      <c r="O29" s="9">
        <v>-45555</v>
      </c>
      <c r="P29" s="10">
        <v>-2.96</v>
      </c>
      <c r="Q29" s="9">
        <v>1540496</v>
      </c>
      <c r="R29" s="8" t="s">
        <v>57</v>
      </c>
      <c r="T29" s="31">
        <f t="shared" si="0"/>
        <v>859890</v>
      </c>
      <c r="U29" s="31">
        <f t="shared" si="1"/>
        <v>680606</v>
      </c>
      <c r="V29">
        <f>IF(T29&gt;C29,B29,0)</f>
        <v>10</v>
      </c>
      <c r="W29">
        <f>IF(V29&lt;&gt;0,0,E29)</f>
        <v>0</v>
      </c>
      <c r="X29">
        <f t="shared" si="2"/>
        <v>1</v>
      </c>
    </row>
    <row r="30" spans="1:24" ht="15.75" thickBot="1" x14ac:dyDescent="0.3">
      <c r="A30" s="3" t="s">
        <v>58</v>
      </c>
      <c r="B30" s="4">
        <v>14</v>
      </c>
      <c r="C30" s="5">
        <v>1057631</v>
      </c>
      <c r="D30" s="6">
        <v>41.9</v>
      </c>
      <c r="E30" s="6">
        <v>14</v>
      </c>
      <c r="F30" s="5">
        <v>1053802</v>
      </c>
      <c r="G30" s="6">
        <v>41.75</v>
      </c>
      <c r="H30" s="6" t="s">
        <v>16</v>
      </c>
      <c r="I30" s="5">
        <v>382539</v>
      </c>
      <c r="J30" s="6">
        <v>15.15</v>
      </c>
      <c r="K30" s="6" t="s">
        <v>16</v>
      </c>
      <c r="L30" s="5">
        <v>22038</v>
      </c>
      <c r="M30" s="6">
        <v>0.87</v>
      </c>
      <c r="N30" s="6" t="s">
        <v>16</v>
      </c>
      <c r="O30" s="5">
        <v>3829</v>
      </c>
      <c r="P30" s="6">
        <v>0.15</v>
      </c>
      <c r="Q30" s="5">
        <v>2524298</v>
      </c>
      <c r="R30" s="4" t="s">
        <v>59</v>
      </c>
      <c r="T30" s="31">
        <f t="shared" si="0"/>
        <v>1458379</v>
      </c>
      <c r="U30" s="31">
        <f t="shared" si="1"/>
        <v>1057631</v>
      </c>
      <c r="V30">
        <f>IF(T30&gt;C30,B30,0)</f>
        <v>14</v>
      </c>
      <c r="W30">
        <f>IF(V30&lt;&gt;0,0,E30)</f>
        <v>0</v>
      </c>
      <c r="X30">
        <f t="shared" si="2"/>
        <v>1</v>
      </c>
    </row>
    <row r="31" spans="1:24" ht="15.75" thickBot="1" x14ac:dyDescent="0.3">
      <c r="A31" s="3" t="s">
        <v>60</v>
      </c>
      <c r="B31" s="4">
        <v>21</v>
      </c>
      <c r="C31" s="5">
        <v>1915225</v>
      </c>
      <c r="D31" s="6">
        <v>48.99</v>
      </c>
      <c r="E31" s="6">
        <v>21</v>
      </c>
      <c r="F31" s="5">
        <v>1661532</v>
      </c>
      <c r="G31" s="6">
        <v>42.5</v>
      </c>
      <c r="H31" s="6" t="s">
        <v>16</v>
      </c>
      <c r="I31" s="5">
        <v>275223</v>
      </c>
      <c r="J31" s="6">
        <v>7.04</v>
      </c>
      <c r="K31" s="6" t="s">
        <v>16</v>
      </c>
      <c r="L31" s="5">
        <v>41597</v>
      </c>
      <c r="M31" s="6">
        <v>1.06</v>
      </c>
      <c r="N31" s="6" t="s">
        <v>16</v>
      </c>
      <c r="O31" s="5">
        <v>253693</v>
      </c>
      <c r="P31" s="6">
        <v>6.49</v>
      </c>
      <c r="Q31" s="5">
        <v>3909725</v>
      </c>
      <c r="R31" s="4" t="s">
        <v>61</v>
      </c>
      <c r="T31" s="31">
        <f t="shared" si="0"/>
        <v>1978352</v>
      </c>
      <c r="U31" s="31">
        <f t="shared" si="1"/>
        <v>1915225</v>
      </c>
      <c r="V31">
        <f>IF(T31&gt;C31,B31,0)</f>
        <v>21</v>
      </c>
      <c r="W31">
        <f>IF(V31&lt;&gt;0,0,E31)</f>
        <v>0</v>
      </c>
      <c r="X31">
        <f t="shared" si="2"/>
        <v>1</v>
      </c>
    </row>
    <row r="32" spans="1:24" ht="15.75" thickBot="1" x14ac:dyDescent="0.3">
      <c r="A32" s="7" t="s">
        <v>62</v>
      </c>
      <c r="B32" s="8">
        <v>10</v>
      </c>
      <c r="C32" s="9">
        <v>873241</v>
      </c>
      <c r="D32" s="10">
        <v>42.56</v>
      </c>
      <c r="E32" s="10" t="s">
        <v>16</v>
      </c>
      <c r="F32" s="9">
        <v>954174</v>
      </c>
      <c r="G32" s="10">
        <v>46.5</v>
      </c>
      <c r="H32" s="10">
        <v>10</v>
      </c>
      <c r="I32" s="9">
        <v>174990</v>
      </c>
      <c r="J32" s="10">
        <v>8.5299999999999994</v>
      </c>
      <c r="K32" s="10" t="s">
        <v>16</v>
      </c>
      <c r="L32" s="9">
        <v>31592</v>
      </c>
      <c r="M32" s="10">
        <v>1.54</v>
      </c>
      <c r="N32" s="10" t="s">
        <v>16</v>
      </c>
      <c r="O32" s="9">
        <v>-80933</v>
      </c>
      <c r="P32" s="10">
        <v>-3.94</v>
      </c>
      <c r="Q32" s="9">
        <v>2051953</v>
      </c>
      <c r="R32" s="8" t="s">
        <v>63</v>
      </c>
      <c r="T32" s="31">
        <f t="shared" si="0"/>
        <v>1160756</v>
      </c>
      <c r="U32" s="31">
        <f t="shared" si="1"/>
        <v>873241</v>
      </c>
      <c r="V32">
        <f>IF(T32&gt;C32,B32,0)</f>
        <v>10</v>
      </c>
      <c r="W32">
        <f>IF(V32&lt;&gt;0,0,E32)</f>
        <v>0</v>
      </c>
      <c r="X32">
        <f t="shared" si="2"/>
        <v>1</v>
      </c>
    </row>
    <row r="33" spans="1:24" ht="15.75" thickBot="1" x14ac:dyDescent="0.3">
      <c r="A33" s="3" t="s">
        <v>64</v>
      </c>
      <c r="B33" s="4">
        <v>7</v>
      </c>
      <c r="C33" s="5">
        <v>441089</v>
      </c>
      <c r="D33" s="6">
        <v>49.42</v>
      </c>
      <c r="E33" s="6">
        <v>7</v>
      </c>
      <c r="F33" s="5">
        <v>429281</v>
      </c>
      <c r="G33" s="6">
        <v>48.09</v>
      </c>
      <c r="H33" s="6" t="s">
        <v>16</v>
      </c>
      <c r="I33" s="5">
        <v>12036</v>
      </c>
      <c r="J33" s="6">
        <v>1.35</v>
      </c>
      <c r="K33" s="6" t="s">
        <v>16</v>
      </c>
      <c r="L33" s="5">
        <v>5465</v>
      </c>
      <c r="M33" s="6">
        <v>0.61</v>
      </c>
      <c r="N33" s="6" t="s">
        <v>16</v>
      </c>
      <c r="O33" s="5">
        <v>11808</v>
      </c>
      <c r="P33" s="6">
        <v>1.32</v>
      </c>
      <c r="Q33" s="5">
        <v>892620</v>
      </c>
      <c r="R33" s="4" t="s">
        <v>65</v>
      </c>
      <c r="T33" s="31">
        <f t="shared" si="0"/>
        <v>446782</v>
      </c>
      <c r="U33" s="31">
        <f t="shared" si="1"/>
        <v>441089</v>
      </c>
      <c r="V33">
        <f>IF(T33&gt;C33,B33,0)</f>
        <v>7</v>
      </c>
      <c r="W33">
        <f>IF(V33&lt;&gt;0,0,E33)</f>
        <v>0</v>
      </c>
      <c r="X33">
        <f t="shared" si="2"/>
        <v>1</v>
      </c>
    </row>
    <row r="34" spans="1:24" ht="15.75" thickBot="1" x14ac:dyDescent="0.3">
      <c r="A34" s="3" t="s">
        <v>66</v>
      </c>
      <c r="B34" s="4">
        <v>12</v>
      </c>
      <c r="C34" s="5">
        <v>1074181</v>
      </c>
      <c r="D34" s="6">
        <v>51.16</v>
      </c>
      <c r="E34" s="6">
        <v>12</v>
      </c>
      <c r="F34" s="5">
        <v>931182</v>
      </c>
      <c r="G34" s="6">
        <v>44.35</v>
      </c>
      <c r="H34" s="6" t="s">
        <v>16</v>
      </c>
      <c r="I34" s="5">
        <v>77920</v>
      </c>
      <c r="J34" s="6">
        <v>3.71</v>
      </c>
      <c r="K34" s="6" t="s">
        <v>16</v>
      </c>
      <c r="L34" s="5">
        <v>14422</v>
      </c>
      <c r="M34" s="6">
        <v>0.69</v>
      </c>
      <c r="N34" s="6" t="s">
        <v>16</v>
      </c>
      <c r="O34" s="5">
        <v>142999</v>
      </c>
      <c r="P34" s="6">
        <v>6.81</v>
      </c>
      <c r="Q34" s="5">
        <v>2099824</v>
      </c>
      <c r="R34" s="4" t="s">
        <v>67</v>
      </c>
      <c r="T34" s="31">
        <f t="shared" si="0"/>
        <v>1023524</v>
      </c>
      <c r="U34" s="31">
        <f t="shared" si="1"/>
        <v>1074181</v>
      </c>
      <c r="V34">
        <f>IF(T34&gt;C34,B34,0)</f>
        <v>0</v>
      </c>
      <c r="W34">
        <f>IF(V34&lt;&gt;0,0,E34)</f>
        <v>12</v>
      </c>
      <c r="X34">
        <f t="shared" si="2"/>
        <v>0</v>
      </c>
    </row>
    <row r="35" spans="1:24" ht="15.75" thickBot="1" x14ac:dyDescent="0.3">
      <c r="A35" s="3" t="s">
        <v>68</v>
      </c>
      <c r="B35" s="4">
        <v>4</v>
      </c>
      <c r="C35" s="5">
        <v>206814</v>
      </c>
      <c r="D35" s="6">
        <v>56.82</v>
      </c>
      <c r="E35" s="6">
        <v>4</v>
      </c>
      <c r="F35" s="5">
        <v>118032</v>
      </c>
      <c r="G35" s="6">
        <v>32.43</v>
      </c>
      <c r="H35" s="6" t="s">
        <v>16</v>
      </c>
      <c r="I35" s="5">
        <v>29281</v>
      </c>
      <c r="J35" s="6">
        <v>8.0500000000000007</v>
      </c>
      <c r="K35" s="6" t="s">
        <v>16</v>
      </c>
      <c r="L35" s="5">
        <v>9825</v>
      </c>
      <c r="M35" s="6">
        <v>2.7</v>
      </c>
      <c r="N35" s="6" t="s">
        <v>16</v>
      </c>
      <c r="O35" s="5">
        <v>88782</v>
      </c>
      <c r="P35" s="6">
        <v>24.39</v>
      </c>
      <c r="Q35" s="5">
        <v>363952</v>
      </c>
      <c r="R35" s="4" t="s">
        <v>69</v>
      </c>
      <c r="T35" s="31">
        <f t="shared" si="0"/>
        <v>157138</v>
      </c>
      <c r="U35" s="31">
        <f t="shared" si="1"/>
        <v>206814</v>
      </c>
      <c r="V35">
        <f>IF(T35&gt;C35,B35,0)</f>
        <v>0</v>
      </c>
      <c r="W35">
        <f>IF(V35&lt;&gt;0,0,E35)</f>
        <v>4</v>
      </c>
      <c r="X35">
        <f t="shared" si="2"/>
        <v>0</v>
      </c>
    </row>
    <row r="36" spans="1:24" ht="15.75" thickBot="1" x14ac:dyDescent="0.3">
      <c r="A36" s="3" t="s">
        <v>70</v>
      </c>
      <c r="B36" s="4">
        <v>5</v>
      </c>
      <c r="C36" s="5">
        <v>419937</v>
      </c>
      <c r="D36" s="6">
        <v>65.53</v>
      </c>
      <c r="E36" s="6">
        <v>5</v>
      </c>
      <c r="F36" s="5">
        <v>166851</v>
      </c>
      <c r="G36" s="6">
        <v>26.04</v>
      </c>
      <c r="H36" s="6" t="s">
        <v>16</v>
      </c>
      <c r="I36" s="5">
        <v>44993</v>
      </c>
      <c r="J36" s="6">
        <v>7.02</v>
      </c>
      <c r="K36" s="6" t="s">
        <v>16</v>
      </c>
      <c r="L36" s="5">
        <v>9073</v>
      </c>
      <c r="M36" s="6">
        <v>1.42</v>
      </c>
      <c r="N36" s="6" t="s">
        <v>16</v>
      </c>
      <c r="O36" s="5">
        <v>253086</v>
      </c>
      <c r="P36" s="6">
        <v>39.49</v>
      </c>
      <c r="Q36" s="5">
        <v>640854</v>
      </c>
      <c r="R36" s="4" t="s">
        <v>71</v>
      </c>
      <c r="T36" s="31">
        <f t="shared" si="0"/>
        <v>220917</v>
      </c>
      <c r="U36" s="31">
        <f t="shared" si="1"/>
        <v>419937</v>
      </c>
      <c r="V36">
        <f>IF(T36&gt;C36,B36,0)</f>
        <v>0</v>
      </c>
      <c r="W36">
        <f>IF(V36&lt;&gt;0,0,E36)</f>
        <v>5</v>
      </c>
      <c r="X36">
        <f t="shared" si="2"/>
        <v>0</v>
      </c>
    </row>
    <row r="37" spans="1:24" ht="15.75" thickBot="1" x14ac:dyDescent="0.3">
      <c r="A37" s="3" t="s">
        <v>72</v>
      </c>
      <c r="B37" s="4">
        <v>3</v>
      </c>
      <c r="C37" s="5">
        <v>155017</v>
      </c>
      <c r="D37" s="6">
        <v>62.54</v>
      </c>
      <c r="E37" s="6">
        <v>3</v>
      </c>
      <c r="F37" s="5">
        <v>66666</v>
      </c>
      <c r="G37" s="6">
        <v>26.89</v>
      </c>
      <c r="H37" s="6" t="s">
        <v>16</v>
      </c>
      <c r="I37" s="5">
        <v>17651</v>
      </c>
      <c r="J37" s="6">
        <v>7.12</v>
      </c>
      <c r="K37" s="6" t="s">
        <v>16</v>
      </c>
      <c r="L37" s="5">
        <v>4358</v>
      </c>
      <c r="M37" s="6">
        <v>1.76</v>
      </c>
      <c r="N37" s="6" t="s">
        <v>16</v>
      </c>
      <c r="O37" s="5">
        <v>88351</v>
      </c>
      <c r="P37" s="6">
        <v>35.64</v>
      </c>
      <c r="Q37" s="5">
        <v>247885</v>
      </c>
      <c r="R37" s="4" t="s">
        <v>73</v>
      </c>
      <c r="T37" s="31">
        <f t="shared" si="0"/>
        <v>88675</v>
      </c>
      <c r="U37" s="31">
        <f t="shared" si="1"/>
        <v>155017</v>
      </c>
      <c r="V37">
        <f>IF(T37&gt;C37,B37,0)</f>
        <v>0</v>
      </c>
      <c r="W37">
        <f>IF(V37&lt;&gt;0,0,E37)</f>
        <v>3</v>
      </c>
      <c r="X37">
        <f t="shared" si="2"/>
        <v>0</v>
      </c>
    </row>
    <row r="38" spans="1:24" ht="15.75" thickBot="1" x14ac:dyDescent="0.3">
      <c r="A38" s="3" t="s">
        <v>74</v>
      </c>
      <c r="B38" s="4">
        <v>4</v>
      </c>
      <c r="C38" s="5">
        <v>221705</v>
      </c>
      <c r="D38" s="6">
        <v>57.74</v>
      </c>
      <c r="E38" s="6">
        <v>4</v>
      </c>
      <c r="F38" s="5">
        <v>108864</v>
      </c>
      <c r="G38" s="6">
        <v>28.35</v>
      </c>
      <c r="H38" s="6" t="s">
        <v>16</v>
      </c>
      <c r="I38" s="5">
        <v>49693</v>
      </c>
      <c r="J38" s="6">
        <v>12.94</v>
      </c>
      <c r="K38" s="6" t="s">
        <v>16</v>
      </c>
      <c r="L38" s="5">
        <v>2067</v>
      </c>
      <c r="M38" s="6">
        <v>0.54</v>
      </c>
      <c r="N38" s="6" t="s">
        <v>16</v>
      </c>
      <c r="O38" s="5">
        <v>112841</v>
      </c>
      <c r="P38" s="6">
        <v>29.39</v>
      </c>
      <c r="Q38" s="5">
        <v>383999</v>
      </c>
      <c r="R38" s="4" t="s">
        <v>75</v>
      </c>
      <c r="T38" s="31">
        <f t="shared" si="0"/>
        <v>160624</v>
      </c>
      <c r="U38" s="31">
        <f t="shared" si="1"/>
        <v>221705</v>
      </c>
      <c r="V38">
        <f>IF(T38&gt;C38,B38,0)</f>
        <v>0</v>
      </c>
      <c r="W38">
        <f>IF(V38&lt;&gt;0,0,E38)</f>
        <v>4</v>
      </c>
      <c r="X38">
        <f t="shared" si="2"/>
        <v>0</v>
      </c>
    </row>
    <row r="39" spans="1:24" ht="15.75" thickBot="1" x14ac:dyDescent="0.3">
      <c r="A39" s="3" t="s">
        <v>76</v>
      </c>
      <c r="B39" s="4">
        <v>17</v>
      </c>
      <c r="C39" s="5">
        <v>1546557</v>
      </c>
      <c r="D39" s="6">
        <v>51.97</v>
      </c>
      <c r="E39" s="6">
        <v>17</v>
      </c>
      <c r="F39" s="5">
        <v>1147364</v>
      </c>
      <c r="G39" s="6">
        <v>38.56</v>
      </c>
      <c r="H39" s="6" t="s">
        <v>16</v>
      </c>
      <c r="I39" s="5">
        <v>234632</v>
      </c>
      <c r="J39" s="6">
        <v>7.88</v>
      </c>
      <c r="K39" s="6" t="s">
        <v>16</v>
      </c>
      <c r="L39" s="5">
        <v>20652</v>
      </c>
      <c r="M39" s="6">
        <v>0.69</v>
      </c>
      <c r="N39" s="6" t="s">
        <v>16</v>
      </c>
      <c r="O39" s="5">
        <v>399193</v>
      </c>
      <c r="P39" s="6">
        <v>13.42</v>
      </c>
      <c r="Q39" s="5">
        <v>2975684</v>
      </c>
      <c r="R39" s="4" t="s">
        <v>77</v>
      </c>
      <c r="T39" s="31">
        <f t="shared" si="0"/>
        <v>1402648</v>
      </c>
      <c r="U39" s="31">
        <f t="shared" si="1"/>
        <v>1546557</v>
      </c>
      <c r="V39">
        <f>IF(T39&gt;C39,B39,0)</f>
        <v>0</v>
      </c>
      <c r="W39">
        <f>IF(V39&lt;&gt;0,0,E39)</f>
        <v>17</v>
      </c>
      <c r="X39">
        <f t="shared" si="2"/>
        <v>0</v>
      </c>
    </row>
    <row r="40" spans="1:24" ht="15.75" thickBot="1" x14ac:dyDescent="0.3">
      <c r="A40" s="3" t="s">
        <v>78</v>
      </c>
      <c r="B40" s="4">
        <v>4</v>
      </c>
      <c r="C40" s="5">
        <v>250779</v>
      </c>
      <c r="D40" s="6">
        <v>54.97</v>
      </c>
      <c r="E40" s="6">
        <v>4</v>
      </c>
      <c r="F40" s="5">
        <v>167826</v>
      </c>
      <c r="G40" s="6">
        <v>36.78</v>
      </c>
      <c r="H40" s="6" t="s">
        <v>16</v>
      </c>
      <c r="I40" s="5">
        <v>29459</v>
      </c>
      <c r="J40" s="6">
        <v>6.46</v>
      </c>
      <c r="K40" s="6" t="s">
        <v>16</v>
      </c>
      <c r="L40" s="5">
        <v>4365</v>
      </c>
      <c r="M40" s="6">
        <v>0.96</v>
      </c>
      <c r="N40" s="6" t="s">
        <v>16</v>
      </c>
      <c r="O40" s="5">
        <v>82953</v>
      </c>
      <c r="P40" s="6">
        <v>18.18</v>
      </c>
      <c r="Q40" s="5">
        <v>456237</v>
      </c>
      <c r="R40" s="4" t="s">
        <v>79</v>
      </c>
      <c r="T40" s="31">
        <f t="shared" si="0"/>
        <v>201650</v>
      </c>
      <c r="U40" s="31">
        <f t="shared" si="1"/>
        <v>250779</v>
      </c>
      <c r="V40">
        <f>IF(T40&gt;C40,B40,0)</f>
        <v>0</v>
      </c>
      <c r="W40">
        <f>IF(V40&lt;&gt;0,0,E40)</f>
        <v>4</v>
      </c>
      <c r="X40">
        <f t="shared" si="2"/>
        <v>0</v>
      </c>
    </row>
    <row r="41" spans="1:24" ht="15.75" thickBot="1" x14ac:dyDescent="0.3">
      <c r="A41" s="3" t="s">
        <v>80</v>
      </c>
      <c r="B41" s="4">
        <v>41</v>
      </c>
      <c r="C41" s="5">
        <v>2893831</v>
      </c>
      <c r="D41" s="6">
        <v>46.66</v>
      </c>
      <c r="E41" s="6">
        <v>41</v>
      </c>
      <c r="F41" s="5">
        <v>2728372</v>
      </c>
      <c r="G41" s="6">
        <v>43.99</v>
      </c>
      <c r="H41" s="6" t="s">
        <v>16</v>
      </c>
      <c r="I41" s="5">
        <v>467801</v>
      </c>
      <c r="J41" s="6">
        <v>7.54</v>
      </c>
      <c r="K41" s="6" t="s">
        <v>16</v>
      </c>
      <c r="L41" s="5">
        <v>52648</v>
      </c>
      <c r="M41" s="6">
        <v>0.85</v>
      </c>
      <c r="N41" s="6" t="s">
        <v>16</v>
      </c>
      <c r="O41" s="5">
        <v>165459</v>
      </c>
      <c r="P41" s="6">
        <v>2.67</v>
      </c>
      <c r="Q41" s="5">
        <v>6201959</v>
      </c>
      <c r="R41" s="4" t="s">
        <v>81</v>
      </c>
      <c r="T41" s="31">
        <f t="shared" si="0"/>
        <v>3248821</v>
      </c>
      <c r="U41" s="31">
        <f t="shared" si="1"/>
        <v>2893831</v>
      </c>
      <c r="V41">
        <f>IF(T41&gt;C41,B41,0)</f>
        <v>41</v>
      </c>
      <c r="W41">
        <f>IF(V41&lt;&gt;0,0,E41)</f>
        <v>0</v>
      </c>
      <c r="X41">
        <f t="shared" si="2"/>
        <v>1</v>
      </c>
    </row>
    <row r="42" spans="1:24" ht="15.75" thickBot="1" x14ac:dyDescent="0.3">
      <c r="A42" s="3" t="s">
        <v>82</v>
      </c>
      <c r="B42" s="4">
        <v>13</v>
      </c>
      <c r="C42" s="5">
        <v>915018</v>
      </c>
      <c r="D42" s="6">
        <v>49.3</v>
      </c>
      <c r="E42" s="6">
        <v>13</v>
      </c>
      <c r="F42" s="5">
        <v>875635</v>
      </c>
      <c r="G42" s="6">
        <v>47.18</v>
      </c>
      <c r="H42" s="6" t="s">
        <v>16</v>
      </c>
      <c r="I42" s="5">
        <v>52800</v>
      </c>
      <c r="J42" s="6">
        <v>2.85</v>
      </c>
      <c r="K42" s="6" t="s">
        <v>16</v>
      </c>
      <c r="L42" s="5">
        <v>9677</v>
      </c>
      <c r="M42" s="6">
        <v>0.52</v>
      </c>
      <c r="N42" s="6" t="s">
        <v>16</v>
      </c>
      <c r="O42" s="5">
        <v>39383</v>
      </c>
      <c r="P42" s="6">
        <v>2.12</v>
      </c>
      <c r="Q42" s="5">
        <v>1855833</v>
      </c>
      <c r="R42" s="4" t="s">
        <v>83</v>
      </c>
      <c r="T42" s="31">
        <f t="shared" si="0"/>
        <v>938112</v>
      </c>
      <c r="U42" s="31">
        <f t="shared" si="1"/>
        <v>915018</v>
      </c>
      <c r="V42">
        <f>IF(T42&gt;C42,B42,0)</f>
        <v>13</v>
      </c>
      <c r="W42">
        <f>IF(V42&lt;&gt;0,0,E42)</f>
        <v>0</v>
      </c>
      <c r="X42">
        <f t="shared" si="2"/>
        <v>1</v>
      </c>
    </row>
    <row r="43" spans="1:24" ht="15.75" thickBot="1" x14ac:dyDescent="0.3">
      <c r="A43" s="3" t="s">
        <v>84</v>
      </c>
      <c r="B43" s="4">
        <v>3</v>
      </c>
      <c r="C43" s="5">
        <v>193695</v>
      </c>
      <c r="D43" s="6">
        <v>64.23</v>
      </c>
      <c r="E43" s="6">
        <v>3</v>
      </c>
      <c r="F43" s="5">
        <v>79189</v>
      </c>
      <c r="G43" s="6">
        <v>26.26</v>
      </c>
      <c r="H43" s="6" t="s">
        <v>16</v>
      </c>
      <c r="I43" s="5">
        <v>23640</v>
      </c>
      <c r="J43" s="6">
        <v>7.84</v>
      </c>
      <c r="K43" s="6" t="s">
        <v>16</v>
      </c>
      <c r="L43" s="5">
        <v>3743</v>
      </c>
      <c r="M43" s="6">
        <v>1.24</v>
      </c>
      <c r="N43" s="6" t="s">
        <v>16</v>
      </c>
      <c r="O43" s="5">
        <v>114506</v>
      </c>
      <c r="P43" s="6">
        <v>37.97</v>
      </c>
      <c r="Q43" s="5">
        <v>301545</v>
      </c>
      <c r="R43" s="4" t="s">
        <v>85</v>
      </c>
      <c r="T43" s="31">
        <f t="shared" si="0"/>
        <v>106572</v>
      </c>
      <c r="U43" s="31">
        <f t="shared" si="1"/>
        <v>193695</v>
      </c>
      <c r="V43">
        <f>IF(T43&gt;C43,B43,0)</f>
        <v>0</v>
      </c>
      <c r="W43">
        <f>IF(V43&lt;&gt;0,0,E43)</f>
        <v>3</v>
      </c>
      <c r="X43">
        <f t="shared" si="2"/>
        <v>0</v>
      </c>
    </row>
    <row r="44" spans="1:24" ht="15.75" thickBot="1" x14ac:dyDescent="0.3">
      <c r="A44" s="3" t="s">
        <v>86</v>
      </c>
      <c r="B44" s="4">
        <v>25</v>
      </c>
      <c r="C44" s="5">
        <v>2206545</v>
      </c>
      <c r="D44" s="6">
        <v>51.51</v>
      </c>
      <c r="E44" s="6">
        <v>25</v>
      </c>
      <c r="F44" s="5">
        <v>1752414</v>
      </c>
      <c r="G44" s="6">
        <v>40.909999999999997</v>
      </c>
      <c r="H44" s="6" t="s">
        <v>16</v>
      </c>
      <c r="I44" s="5">
        <v>254472</v>
      </c>
      <c r="J44" s="6">
        <v>5.94</v>
      </c>
      <c r="K44" s="6" t="s">
        <v>16</v>
      </c>
      <c r="L44" s="5">
        <v>49033</v>
      </c>
      <c r="M44" s="6">
        <v>1.1399999999999999</v>
      </c>
      <c r="N44" s="6" t="s">
        <v>16</v>
      </c>
      <c r="O44" s="5">
        <v>454131</v>
      </c>
      <c r="P44" s="6">
        <v>10.6</v>
      </c>
      <c r="Q44" s="5">
        <v>4283603</v>
      </c>
      <c r="R44" s="4" t="s">
        <v>87</v>
      </c>
      <c r="T44" s="31">
        <f t="shared" si="0"/>
        <v>2055919</v>
      </c>
      <c r="U44" s="31">
        <f t="shared" si="1"/>
        <v>2206545</v>
      </c>
      <c r="V44">
        <f>IF(T44&gt;C44,B44,0)</f>
        <v>0</v>
      </c>
      <c r="W44">
        <f>IF(V44&lt;&gt;0,0,E44)</f>
        <v>25</v>
      </c>
      <c r="X44">
        <f t="shared" si="2"/>
        <v>0</v>
      </c>
    </row>
    <row r="45" spans="1:24" ht="15.75" thickBot="1" x14ac:dyDescent="0.3">
      <c r="A45" s="3" t="s">
        <v>88</v>
      </c>
      <c r="B45" s="4">
        <v>8</v>
      </c>
      <c r="C45" s="5">
        <v>695570</v>
      </c>
      <c r="D45" s="6">
        <v>60.5</v>
      </c>
      <c r="E45" s="6">
        <v>8</v>
      </c>
      <c r="F45" s="5">
        <v>402026</v>
      </c>
      <c r="G45" s="6">
        <v>34.97</v>
      </c>
      <c r="H45" s="6" t="s">
        <v>16</v>
      </c>
      <c r="I45" s="5">
        <v>38284</v>
      </c>
      <c r="J45" s="6">
        <v>3.33</v>
      </c>
      <c r="K45" s="6" t="s">
        <v>16</v>
      </c>
      <c r="L45" s="5">
        <v>13828</v>
      </c>
      <c r="M45" s="6">
        <v>1.2</v>
      </c>
      <c r="N45" s="6" t="s">
        <v>16</v>
      </c>
      <c r="O45" s="5">
        <v>293544</v>
      </c>
      <c r="P45" s="6">
        <v>25.53</v>
      </c>
      <c r="Q45" s="5">
        <v>1149708</v>
      </c>
      <c r="R45" s="4" t="s">
        <v>89</v>
      </c>
      <c r="T45" s="31">
        <f t="shared" si="0"/>
        <v>454138</v>
      </c>
      <c r="U45" s="31">
        <f t="shared" si="1"/>
        <v>695570</v>
      </c>
      <c r="V45">
        <f>IF(T45&gt;C45,B45,0)</f>
        <v>0</v>
      </c>
      <c r="W45">
        <f>IF(V45&lt;&gt;0,0,E45)</f>
        <v>8</v>
      </c>
      <c r="X45">
        <f t="shared" si="2"/>
        <v>0</v>
      </c>
    </row>
    <row r="46" spans="1:24" ht="15.75" thickBot="1" x14ac:dyDescent="0.3">
      <c r="A46" s="3" t="s">
        <v>90</v>
      </c>
      <c r="B46" s="4">
        <v>6</v>
      </c>
      <c r="C46" s="5">
        <v>571044</v>
      </c>
      <c r="D46" s="6">
        <v>48.33</v>
      </c>
      <c r="E46" s="6">
        <v>6</v>
      </c>
      <c r="F46" s="5">
        <v>456890</v>
      </c>
      <c r="G46" s="6">
        <v>38.67</v>
      </c>
      <c r="H46" s="6" t="s">
        <v>16</v>
      </c>
      <c r="I46" s="5">
        <v>112389</v>
      </c>
      <c r="J46" s="6">
        <v>9.51</v>
      </c>
      <c r="K46" s="6" t="s">
        <v>16</v>
      </c>
      <c r="L46" s="5">
        <v>25838</v>
      </c>
      <c r="M46" s="6">
        <v>2.19</v>
      </c>
      <c r="N46" s="6" t="s">
        <v>16</v>
      </c>
      <c r="O46" s="5">
        <v>114154</v>
      </c>
      <c r="P46" s="6">
        <v>9.66</v>
      </c>
      <c r="Q46" s="5">
        <v>1181516</v>
      </c>
      <c r="R46" s="4" t="s">
        <v>91</v>
      </c>
      <c r="T46" s="31">
        <f t="shared" si="0"/>
        <v>595117</v>
      </c>
      <c r="U46" s="31">
        <f t="shared" si="1"/>
        <v>571044</v>
      </c>
      <c r="V46">
        <f>IF(T46&gt;C46,B46,0)</f>
        <v>6</v>
      </c>
      <c r="W46">
        <f>IF(V46&lt;&gt;0,0,E46)</f>
        <v>0</v>
      </c>
      <c r="X46">
        <f t="shared" si="2"/>
        <v>1</v>
      </c>
    </row>
    <row r="47" spans="1:24" ht="15.75" thickBot="1" x14ac:dyDescent="0.3">
      <c r="A47" s="3" t="s">
        <v>92</v>
      </c>
      <c r="B47" s="4">
        <v>27</v>
      </c>
      <c r="C47" s="5">
        <v>2261872</v>
      </c>
      <c r="D47" s="6">
        <v>49.59</v>
      </c>
      <c r="E47" s="6">
        <v>27</v>
      </c>
      <c r="F47" s="5">
        <v>1937540</v>
      </c>
      <c r="G47" s="6">
        <v>42.48</v>
      </c>
      <c r="H47" s="6" t="s">
        <v>16</v>
      </c>
      <c r="I47" s="5">
        <v>292921</v>
      </c>
      <c r="J47" s="6">
        <v>6.42</v>
      </c>
      <c r="K47" s="6" t="s">
        <v>16</v>
      </c>
      <c r="L47" s="5">
        <v>33263</v>
      </c>
      <c r="M47" s="6">
        <v>0.73</v>
      </c>
      <c r="N47" s="6" t="s">
        <v>16</v>
      </c>
      <c r="O47" s="5">
        <v>324332</v>
      </c>
      <c r="P47" s="6">
        <v>7.11</v>
      </c>
      <c r="Q47" s="5">
        <v>4561501</v>
      </c>
      <c r="R47" s="4" t="s">
        <v>93</v>
      </c>
      <c r="T47" s="31">
        <f t="shared" si="0"/>
        <v>2263724</v>
      </c>
      <c r="U47" s="31">
        <f t="shared" si="1"/>
        <v>2261872</v>
      </c>
      <c r="V47">
        <f>IF(T47&gt;C47,B47,0)</f>
        <v>27</v>
      </c>
      <c r="W47">
        <f>IF(V47&lt;&gt;0,0,E47)</f>
        <v>0</v>
      </c>
      <c r="X47">
        <f t="shared" si="2"/>
        <v>1</v>
      </c>
    </row>
    <row r="48" spans="1:24" ht="15.75" thickBot="1" x14ac:dyDescent="0.3">
      <c r="A48" s="7" t="s">
        <v>94</v>
      </c>
      <c r="B48" s="8">
        <v>4</v>
      </c>
      <c r="C48" s="9">
        <v>154793</v>
      </c>
      <c r="D48" s="10">
        <v>37.200000000000003</v>
      </c>
      <c r="E48" s="10" t="s">
        <v>16</v>
      </c>
      <c r="F48" s="9">
        <v>198342</v>
      </c>
      <c r="G48" s="10">
        <v>47.67</v>
      </c>
      <c r="H48" s="10">
        <v>4</v>
      </c>
      <c r="I48" s="9">
        <v>59819</v>
      </c>
      <c r="J48" s="10">
        <v>14.38</v>
      </c>
      <c r="K48" s="10" t="s">
        <v>16</v>
      </c>
      <c r="L48" s="9">
        <v>2458</v>
      </c>
      <c r="M48" s="10">
        <v>0.59</v>
      </c>
      <c r="N48" s="10" t="s">
        <v>16</v>
      </c>
      <c r="O48" s="9">
        <v>-43549</v>
      </c>
      <c r="P48" s="10">
        <v>-10.47</v>
      </c>
      <c r="Q48" s="9">
        <v>416072</v>
      </c>
      <c r="R48" s="8" t="s">
        <v>95</v>
      </c>
      <c r="T48" s="31">
        <f t="shared" si="0"/>
        <v>260619</v>
      </c>
      <c r="U48" s="31">
        <f t="shared" si="1"/>
        <v>154793</v>
      </c>
      <c r="V48">
        <f>IF(T48&gt;C48,B48,0)</f>
        <v>4</v>
      </c>
      <c r="W48">
        <f>IF(V48&lt;&gt;0,0,E48)</f>
        <v>0</v>
      </c>
      <c r="X48">
        <f t="shared" si="2"/>
        <v>1</v>
      </c>
    </row>
    <row r="49" spans="1:24" ht="15.75" thickBot="1" x14ac:dyDescent="0.3">
      <c r="A49" s="3" t="s">
        <v>96</v>
      </c>
      <c r="B49" s="4">
        <v>8</v>
      </c>
      <c r="C49" s="5">
        <v>441207</v>
      </c>
      <c r="D49" s="6">
        <v>49.57</v>
      </c>
      <c r="E49" s="6">
        <v>8</v>
      </c>
      <c r="F49" s="5">
        <v>427560</v>
      </c>
      <c r="G49" s="6">
        <v>48.04</v>
      </c>
      <c r="H49" s="6" t="s">
        <v>16</v>
      </c>
      <c r="I49" s="5">
        <v>14150</v>
      </c>
      <c r="J49" s="6">
        <v>1.59</v>
      </c>
      <c r="K49" s="6" t="s">
        <v>16</v>
      </c>
      <c r="L49" s="5">
        <v>4975</v>
      </c>
      <c r="M49" s="6">
        <v>0.56000000000000005</v>
      </c>
      <c r="N49" s="6" t="s">
        <v>16</v>
      </c>
      <c r="O49" s="5">
        <v>13647</v>
      </c>
      <c r="P49" s="6">
        <v>1.53</v>
      </c>
      <c r="Q49" s="5">
        <v>890083</v>
      </c>
      <c r="R49" s="4" t="s">
        <v>97</v>
      </c>
      <c r="T49" s="31">
        <f t="shared" si="0"/>
        <v>446685</v>
      </c>
      <c r="U49" s="31">
        <f t="shared" si="1"/>
        <v>441207</v>
      </c>
      <c r="V49">
        <f>IF(T49&gt;C49,B49,0)</f>
        <v>8</v>
      </c>
      <c r="W49">
        <f>IF(V49&lt;&gt;0,0,E49)</f>
        <v>0</v>
      </c>
      <c r="X49">
        <f t="shared" si="2"/>
        <v>1</v>
      </c>
    </row>
    <row r="50" spans="1:24" ht="15.75" thickBot="1" x14ac:dyDescent="0.3">
      <c r="A50" s="3" t="s">
        <v>98</v>
      </c>
      <c r="B50" s="4">
        <v>4</v>
      </c>
      <c r="C50" s="5">
        <v>198343</v>
      </c>
      <c r="D50" s="6">
        <v>60.53</v>
      </c>
      <c r="E50" s="6">
        <v>4</v>
      </c>
      <c r="F50" s="5">
        <v>103855</v>
      </c>
      <c r="G50" s="6">
        <v>31.69</v>
      </c>
      <c r="H50" s="6" t="s">
        <v>16</v>
      </c>
      <c r="I50" s="5">
        <v>21431</v>
      </c>
      <c r="J50" s="6">
        <v>6.54</v>
      </c>
      <c r="K50" s="6" t="s">
        <v>16</v>
      </c>
      <c r="L50" s="5">
        <v>3824</v>
      </c>
      <c r="M50" s="6">
        <v>1.17</v>
      </c>
      <c r="N50" s="6" t="s">
        <v>16</v>
      </c>
      <c r="O50" s="5">
        <v>94488</v>
      </c>
      <c r="P50" s="6">
        <v>28.83</v>
      </c>
      <c r="Q50" s="5">
        <v>327703</v>
      </c>
      <c r="R50" s="4" t="s">
        <v>99</v>
      </c>
      <c r="T50" s="31">
        <f t="shared" si="0"/>
        <v>129110</v>
      </c>
      <c r="U50" s="31">
        <f t="shared" si="1"/>
        <v>198343</v>
      </c>
      <c r="V50">
        <f>IF(T50&gt;C50,B50,0)</f>
        <v>0</v>
      </c>
      <c r="W50">
        <f>IF(V50&lt;&gt;0,0,E50)</f>
        <v>4</v>
      </c>
      <c r="X50">
        <f t="shared" si="2"/>
        <v>0</v>
      </c>
    </row>
    <row r="51" spans="1:24" ht="15.75" thickBot="1" x14ac:dyDescent="0.3">
      <c r="A51" s="3" t="s">
        <v>100</v>
      </c>
      <c r="B51" s="4">
        <v>10</v>
      </c>
      <c r="C51" s="5">
        <v>787761</v>
      </c>
      <c r="D51" s="6">
        <v>48.7</v>
      </c>
      <c r="E51" s="6">
        <v>10</v>
      </c>
      <c r="F51" s="5">
        <v>783051</v>
      </c>
      <c r="G51" s="6">
        <v>48.41</v>
      </c>
      <c r="H51" s="6" t="s">
        <v>16</v>
      </c>
      <c r="I51" s="5">
        <v>35991</v>
      </c>
      <c r="J51" s="6">
        <v>2.2200000000000002</v>
      </c>
      <c r="K51" s="6" t="s">
        <v>16</v>
      </c>
      <c r="L51" s="5">
        <v>7116</v>
      </c>
      <c r="M51" s="6">
        <v>0.44</v>
      </c>
      <c r="N51" s="6" t="s">
        <v>16</v>
      </c>
      <c r="O51" s="5">
        <v>4710</v>
      </c>
      <c r="P51" s="6">
        <v>0.28999999999999998</v>
      </c>
      <c r="Q51" s="5">
        <v>1617616</v>
      </c>
      <c r="R51" s="4" t="s">
        <v>101</v>
      </c>
      <c r="T51" s="31">
        <f t="shared" si="0"/>
        <v>826158</v>
      </c>
      <c r="U51" s="31">
        <f t="shared" si="1"/>
        <v>787761</v>
      </c>
      <c r="V51">
        <f>IF(T51&gt;C51,B51,0)</f>
        <v>10</v>
      </c>
      <c r="W51">
        <f>IF(V51&lt;&gt;0,0,E51)</f>
        <v>0</v>
      </c>
      <c r="X51">
        <f t="shared" si="2"/>
        <v>1</v>
      </c>
    </row>
    <row r="52" spans="1:24" ht="15.75" thickBot="1" x14ac:dyDescent="0.3">
      <c r="A52" s="3" t="s">
        <v>102</v>
      </c>
      <c r="B52" s="4">
        <v>26</v>
      </c>
      <c r="C52" s="5">
        <v>2510705</v>
      </c>
      <c r="D52" s="6">
        <v>55.28</v>
      </c>
      <c r="E52" s="6">
        <v>26</v>
      </c>
      <c r="F52" s="5">
        <v>1881147</v>
      </c>
      <c r="G52" s="6">
        <v>41.42</v>
      </c>
      <c r="H52" s="6" t="s">
        <v>16</v>
      </c>
      <c r="I52" s="5">
        <v>111613</v>
      </c>
      <c r="J52" s="6">
        <v>2.46</v>
      </c>
      <c r="K52" s="6" t="s">
        <v>16</v>
      </c>
      <c r="L52" s="5">
        <v>37643</v>
      </c>
      <c r="M52" s="6">
        <v>0.83</v>
      </c>
      <c r="N52" s="6" t="s">
        <v>16</v>
      </c>
      <c r="O52" s="5">
        <v>629558</v>
      </c>
      <c r="P52" s="6">
        <v>13.86</v>
      </c>
      <c r="Q52" s="5">
        <v>4541637</v>
      </c>
      <c r="R52" s="4" t="s">
        <v>103</v>
      </c>
      <c r="T52" s="31">
        <f t="shared" si="0"/>
        <v>2030403</v>
      </c>
      <c r="U52" s="31">
        <f t="shared" si="1"/>
        <v>2510705</v>
      </c>
      <c r="V52">
        <f>IF(T52&gt;C52,B52,0)</f>
        <v>0</v>
      </c>
      <c r="W52">
        <f>IF(V52&lt;&gt;0,0,E52)</f>
        <v>26</v>
      </c>
      <c r="X52">
        <f t="shared" si="2"/>
        <v>0</v>
      </c>
    </row>
    <row r="53" spans="1:24" ht="15.75" thickBot="1" x14ac:dyDescent="0.3">
      <c r="A53" s="3" t="s">
        <v>104</v>
      </c>
      <c r="B53" s="4">
        <v>4</v>
      </c>
      <c r="C53" s="5">
        <v>439687</v>
      </c>
      <c r="D53" s="6">
        <v>72.77</v>
      </c>
      <c r="E53" s="6">
        <v>4</v>
      </c>
      <c r="F53" s="5">
        <v>124266</v>
      </c>
      <c r="G53" s="6">
        <v>20.57</v>
      </c>
      <c r="H53" s="6" t="s">
        <v>16</v>
      </c>
      <c r="I53" s="5">
        <v>30284</v>
      </c>
      <c r="J53" s="6">
        <v>5.01</v>
      </c>
      <c r="K53" s="6" t="s">
        <v>16</v>
      </c>
      <c r="L53" s="5">
        <v>7226</v>
      </c>
      <c r="M53" s="6">
        <v>1.2</v>
      </c>
      <c r="N53" s="6" t="s">
        <v>16</v>
      </c>
      <c r="O53" s="5">
        <v>315421</v>
      </c>
      <c r="P53" s="6">
        <v>52.2</v>
      </c>
      <c r="Q53" s="5">
        <v>604222</v>
      </c>
      <c r="R53" s="4" t="s">
        <v>105</v>
      </c>
      <c r="T53" s="31">
        <f t="shared" si="0"/>
        <v>161776</v>
      </c>
      <c r="U53" s="31">
        <f t="shared" si="1"/>
        <v>439687</v>
      </c>
      <c r="V53">
        <f>IF(T53&gt;C53,B53,0)</f>
        <v>0</v>
      </c>
      <c r="W53">
        <f>IF(V53&lt;&gt;0,0,E53)</f>
        <v>4</v>
      </c>
      <c r="X53">
        <f t="shared" si="2"/>
        <v>0</v>
      </c>
    </row>
    <row r="54" spans="1:24" ht="15.75" thickBot="1" x14ac:dyDescent="0.3">
      <c r="A54" s="3" t="s">
        <v>106</v>
      </c>
      <c r="B54" s="4">
        <v>3</v>
      </c>
      <c r="C54" s="5">
        <v>94598</v>
      </c>
      <c r="D54" s="6">
        <v>44.37</v>
      </c>
      <c r="E54" s="6">
        <v>3</v>
      </c>
      <c r="F54" s="5">
        <v>81891</v>
      </c>
      <c r="G54" s="6">
        <v>38.409999999999997</v>
      </c>
      <c r="H54" s="6" t="s">
        <v>16</v>
      </c>
      <c r="I54" s="5">
        <v>31760</v>
      </c>
      <c r="J54" s="6">
        <v>14.9</v>
      </c>
      <c r="K54" s="6" t="s">
        <v>16</v>
      </c>
      <c r="L54" s="5">
        <v>1900</v>
      </c>
      <c r="M54" s="6">
        <v>0.89</v>
      </c>
      <c r="N54" s="6" t="s">
        <v>16</v>
      </c>
      <c r="O54" s="5">
        <v>12707</v>
      </c>
      <c r="P54" s="6">
        <v>5.96</v>
      </c>
      <c r="Q54" s="5">
        <v>213207</v>
      </c>
      <c r="R54" s="4" t="s">
        <v>107</v>
      </c>
      <c r="T54" s="31">
        <f t="shared" si="0"/>
        <v>115551</v>
      </c>
      <c r="U54" s="31">
        <f t="shared" si="1"/>
        <v>94598</v>
      </c>
      <c r="V54">
        <f>IF(T54&gt;C54,B54,0)</f>
        <v>3</v>
      </c>
      <c r="W54">
        <f>IF(V54&lt;&gt;0,0,E54)</f>
        <v>0</v>
      </c>
      <c r="X54">
        <f t="shared" si="2"/>
        <v>1</v>
      </c>
    </row>
    <row r="55" spans="1:24" ht="15.75" thickBot="1" x14ac:dyDescent="0.3">
      <c r="A55" s="3" t="s">
        <v>108</v>
      </c>
      <c r="B55" s="4">
        <v>12</v>
      </c>
      <c r="C55" s="5">
        <v>989609</v>
      </c>
      <c r="D55" s="6">
        <v>53.03</v>
      </c>
      <c r="E55" s="6">
        <v>12</v>
      </c>
      <c r="F55" s="5">
        <v>752174</v>
      </c>
      <c r="G55" s="6">
        <v>40.31</v>
      </c>
      <c r="H55" s="6" t="s">
        <v>16</v>
      </c>
      <c r="I55" s="5">
        <v>95418</v>
      </c>
      <c r="J55" s="6">
        <v>5.1100000000000003</v>
      </c>
      <c r="K55" s="6" t="s">
        <v>16</v>
      </c>
      <c r="L55" s="5">
        <v>12821</v>
      </c>
      <c r="M55" s="6">
        <v>0.69</v>
      </c>
      <c r="N55" s="6" t="s">
        <v>16</v>
      </c>
      <c r="O55" s="5">
        <v>237435</v>
      </c>
      <c r="P55" s="6">
        <v>12.72</v>
      </c>
      <c r="Q55" s="5">
        <v>1866032</v>
      </c>
      <c r="R55" s="4" t="s">
        <v>109</v>
      </c>
      <c r="T55" s="31">
        <f t="shared" si="0"/>
        <v>860413</v>
      </c>
      <c r="U55" s="31">
        <f t="shared" si="1"/>
        <v>989609</v>
      </c>
      <c r="V55">
        <f>IF(T55&gt;C55,B55,0)</f>
        <v>0</v>
      </c>
      <c r="W55">
        <f>IF(V55&lt;&gt;0,0,E55)</f>
        <v>12</v>
      </c>
      <c r="X55">
        <f t="shared" si="2"/>
        <v>0</v>
      </c>
    </row>
    <row r="56" spans="1:24" ht="15.75" thickBot="1" x14ac:dyDescent="0.3">
      <c r="A56" s="3" t="s">
        <v>110</v>
      </c>
      <c r="B56" s="4">
        <v>9</v>
      </c>
      <c r="C56" s="5">
        <v>865244</v>
      </c>
      <c r="D56" s="6">
        <v>49.66</v>
      </c>
      <c r="E56" s="6">
        <v>9</v>
      </c>
      <c r="F56" s="5">
        <v>650193</v>
      </c>
      <c r="G56" s="6">
        <v>37.32</v>
      </c>
      <c r="H56" s="6" t="s">
        <v>16</v>
      </c>
      <c r="I56" s="5">
        <v>185073</v>
      </c>
      <c r="J56" s="6">
        <v>10.62</v>
      </c>
      <c r="K56" s="6" t="s">
        <v>16</v>
      </c>
      <c r="L56" s="5">
        <v>29213</v>
      </c>
      <c r="M56" s="6">
        <v>1.68</v>
      </c>
      <c r="N56" s="6" t="s">
        <v>16</v>
      </c>
      <c r="O56" s="5">
        <v>215051</v>
      </c>
      <c r="P56" s="6">
        <v>12.34</v>
      </c>
      <c r="Q56" s="5">
        <v>1742394</v>
      </c>
      <c r="R56" s="4" t="s">
        <v>111</v>
      </c>
      <c r="T56" s="31">
        <f t="shared" si="0"/>
        <v>864479</v>
      </c>
      <c r="U56" s="31">
        <f t="shared" si="1"/>
        <v>865244</v>
      </c>
      <c r="V56">
        <f>IF(T56&gt;C56,B56,0)</f>
        <v>0</v>
      </c>
      <c r="W56">
        <f>IF(V56&lt;&gt;0,0,E56)</f>
        <v>9</v>
      </c>
      <c r="X56">
        <f t="shared" si="2"/>
        <v>0</v>
      </c>
    </row>
    <row r="57" spans="1:24" ht="15.75" thickBot="1" x14ac:dyDescent="0.3">
      <c r="A57" s="7" t="s">
        <v>112</v>
      </c>
      <c r="B57" s="8">
        <v>6</v>
      </c>
      <c r="C57" s="9">
        <v>334206</v>
      </c>
      <c r="D57" s="10">
        <v>45.3</v>
      </c>
      <c r="E57" s="10" t="s">
        <v>16</v>
      </c>
      <c r="F57" s="9">
        <v>367462</v>
      </c>
      <c r="G57" s="10">
        <v>49.81</v>
      </c>
      <c r="H57" s="10">
        <v>6</v>
      </c>
      <c r="I57" s="9">
        <v>31691</v>
      </c>
      <c r="J57" s="10">
        <v>4.3</v>
      </c>
      <c r="K57" s="10" t="s">
        <v>16</v>
      </c>
      <c r="L57" s="9">
        <v>4356</v>
      </c>
      <c r="M57" s="10">
        <v>0.59</v>
      </c>
      <c r="N57" s="10" t="s">
        <v>16</v>
      </c>
      <c r="O57" s="9">
        <v>-33256</v>
      </c>
      <c r="P57" s="10">
        <v>-4.51</v>
      </c>
      <c r="Q57" s="9">
        <v>737715</v>
      </c>
      <c r="R57" s="8" t="s">
        <v>113</v>
      </c>
      <c r="T57" s="31">
        <f t="shared" si="0"/>
        <v>403509</v>
      </c>
      <c r="U57" s="31">
        <f t="shared" si="1"/>
        <v>334206</v>
      </c>
      <c r="V57">
        <f>IF(T57&gt;C57,B57,0)</f>
        <v>6</v>
      </c>
      <c r="W57">
        <f>IF(V57&lt;&gt;0,0,E57)</f>
        <v>0</v>
      </c>
      <c r="X57">
        <f t="shared" si="2"/>
        <v>1</v>
      </c>
    </row>
    <row r="58" spans="1:24" ht="15.75" thickBot="1" x14ac:dyDescent="0.3">
      <c r="A58" s="3" t="s">
        <v>114</v>
      </c>
      <c r="B58" s="4">
        <v>11</v>
      </c>
      <c r="C58" s="5">
        <v>1088845</v>
      </c>
      <c r="D58" s="6">
        <v>47.9</v>
      </c>
      <c r="E58" s="6">
        <v>11</v>
      </c>
      <c r="F58" s="5">
        <v>981584</v>
      </c>
      <c r="G58" s="6">
        <v>43.18</v>
      </c>
      <c r="H58" s="6" t="s">
        <v>16</v>
      </c>
      <c r="I58" s="5">
        <v>160657</v>
      </c>
      <c r="J58" s="6">
        <v>7.07</v>
      </c>
      <c r="K58" s="6" t="s">
        <v>16</v>
      </c>
      <c r="L58" s="5">
        <v>29135</v>
      </c>
      <c r="M58" s="6">
        <v>1.28</v>
      </c>
      <c r="N58" s="6" t="s">
        <v>16</v>
      </c>
      <c r="O58" s="5">
        <v>107261</v>
      </c>
      <c r="P58" s="6">
        <v>4.72</v>
      </c>
      <c r="Q58" s="5">
        <v>2273221</v>
      </c>
      <c r="R58" s="4" t="s">
        <v>115</v>
      </c>
      <c r="T58" s="31">
        <f t="shared" si="0"/>
        <v>1171376</v>
      </c>
      <c r="U58" s="31">
        <f t="shared" si="1"/>
        <v>1088845</v>
      </c>
      <c r="V58">
        <f>IF(T58&gt;C58,B58,0)</f>
        <v>11</v>
      </c>
      <c r="W58">
        <f>IF(V58&lt;&gt;0,0,E58)</f>
        <v>0</v>
      </c>
      <c r="X58">
        <f t="shared" si="2"/>
        <v>1</v>
      </c>
    </row>
    <row r="59" spans="1:24" ht="15.75" thickBot="1" x14ac:dyDescent="0.3">
      <c r="A59" s="3" t="s">
        <v>116</v>
      </c>
      <c r="B59" s="4">
        <v>3</v>
      </c>
      <c r="C59" s="5">
        <v>110700</v>
      </c>
      <c r="D59" s="6">
        <v>62.64</v>
      </c>
      <c r="E59" s="6">
        <v>3</v>
      </c>
      <c r="F59" s="5">
        <v>49427</v>
      </c>
      <c r="G59" s="6">
        <v>27.97</v>
      </c>
      <c r="H59" s="6" t="s">
        <v>16</v>
      </c>
      <c r="I59" s="5">
        <v>12072</v>
      </c>
      <c r="J59" s="6">
        <v>6.83</v>
      </c>
      <c r="K59" s="6" t="s">
        <v>16</v>
      </c>
      <c r="L59" s="5">
        <v>4514</v>
      </c>
      <c r="M59" s="6">
        <v>2.5499999999999998</v>
      </c>
      <c r="N59" s="6" t="s">
        <v>16</v>
      </c>
      <c r="O59" s="5">
        <v>61273</v>
      </c>
      <c r="P59" s="6">
        <v>34.67</v>
      </c>
      <c r="Q59" s="5">
        <v>176713</v>
      </c>
      <c r="R59" s="4" t="s">
        <v>117</v>
      </c>
      <c r="T59" s="31">
        <f t="shared" si="0"/>
        <v>66013</v>
      </c>
      <c r="U59" s="31">
        <f t="shared" si="1"/>
        <v>110700</v>
      </c>
      <c r="V59">
        <f>IF(T59&gt;C59,B59,0)</f>
        <v>0</v>
      </c>
      <c r="W59">
        <f>IF(V59&lt;&gt;0,0,E59)</f>
        <v>3</v>
      </c>
      <c r="X59">
        <f t="shared" si="2"/>
        <v>0</v>
      </c>
    </row>
    <row r="60" spans="1:24" ht="15.75" thickBot="1" x14ac:dyDescent="0.3">
      <c r="A60" s="11" t="s">
        <v>118</v>
      </c>
      <c r="B60" s="11">
        <v>538</v>
      </c>
      <c r="C60" s="12">
        <v>43903230</v>
      </c>
      <c r="D60" s="11">
        <v>50.75</v>
      </c>
      <c r="E60" s="11">
        <v>489</v>
      </c>
      <c r="F60" s="12">
        <v>35480115</v>
      </c>
      <c r="G60" s="11">
        <v>41.01</v>
      </c>
      <c r="H60" s="11">
        <v>49</v>
      </c>
      <c r="I60" s="12">
        <v>5719850</v>
      </c>
      <c r="J60" s="11">
        <v>6.61</v>
      </c>
      <c r="K60" s="11" t="s">
        <v>16</v>
      </c>
      <c r="L60" s="12">
        <v>921128</v>
      </c>
      <c r="M60" s="11">
        <v>1.06</v>
      </c>
      <c r="N60" s="11" t="s">
        <v>16</v>
      </c>
      <c r="O60" s="12">
        <v>8423115</v>
      </c>
      <c r="P60" s="11">
        <v>9.74</v>
      </c>
      <c r="Q60" s="12">
        <v>86509678</v>
      </c>
      <c r="R60" s="13" t="s">
        <v>119</v>
      </c>
      <c r="T60" s="32">
        <f>SUM(T9:T59)</f>
        <v>42121093</v>
      </c>
      <c r="U60" s="32">
        <f>SUM(U9:U59)</f>
        <v>43903230</v>
      </c>
      <c r="V60" s="32">
        <f>SUM(V9:V59)</f>
        <v>275</v>
      </c>
      <c r="W60" s="32">
        <f>SUM(W9:W59)</f>
        <v>263</v>
      </c>
      <c r="X60" s="33">
        <f>SUM(X9:X59)</f>
        <v>25</v>
      </c>
    </row>
  </sheetData>
  <mergeCells count="26">
    <mergeCell ref="A2:X2"/>
    <mergeCell ref="L4:N4"/>
    <mergeCell ref="L5:N5"/>
    <mergeCell ref="O4:P4"/>
    <mergeCell ref="Q4:R4"/>
    <mergeCell ref="T7:T8"/>
    <mergeCell ref="V7:W7"/>
    <mergeCell ref="M7:M8"/>
    <mergeCell ref="O7:O8"/>
    <mergeCell ref="P7:P8"/>
    <mergeCell ref="Q7:Q8"/>
    <mergeCell ref="R7:R8"/>
    <mergeCell ref="A7:A8"/>
    <mergeCell ref="C7:C8"/>
    <mergeCell ref="D7:D8"/>
    <mergeCell ref="F7:F8"/>
    <mergeCell ref="G7:G8"/>
    <mergeCell ref="I7:I8"/>
    <mergeCell ref="J7:J8"/>
    <mergeCell ref="L7:L8"/>
    <mergeCell ref="F4:H4"/>
    <mergeCell ref="F5:H5"/>
    <mergeCell ref="I4:K4"/>
    <mergeCell ref="I5:K5"/>
    <mergeCell ref="C4:E4"/>
    <mergeCell ref="C5:E5"/>
  </mergeCells>
  <conditionalFormatting sqref="V60:W60">
    <cfRule type="expression" dxfId="2" priority="2">
      <formula>$V60&gt;$W60</formula>
    </cfRule>
  </conditionalFormatting>
  <conditionalFormatting sqref="T9:X59">
    <cfRule type="expression" dxfId="1" priority="3">
      <formula>$T9&lt;$U9</formula>
    </cfRule>
    <cfRule type="expression" dxfId="0" priority="4">
      <formula>$T9&gt;$U9</formula>
    </cfRule>
  </conditionalFormatting>
  <hyperlinks>
    <hyperlink ref="A9" r:id="rId1" tooltip="United States presidential election in Alabama, 1980" display="https://en.wikipedia.org/wiki/United_States_presidential_election_in_Alabama,_1980"/>
    <hyperlink ref="A10" r:id="rId2" tooltip="United States presidential election in Alaska, 1980" display="https://en.wikipedia.org/wiki/United_States_presidential_election_in_Alaska,_1980"/>
    <hyperlink ref="A11" r:id="rId3" tooltip="United States presidential election in Arizona, 1980" display="https://en.wikipedia.org/wiki/United_States_presidential_election_in_Arizona,_1980"/>
    <hyperlink ref="A12" r:id="rId4" tooltip="United States presidential election in Arkansas, 1980" display="https://en.wikipedia.org/wiki/United_States_presidential_election_in_Arkansas,_1980"/>
    <hyperlink ref="A13" r:id="rId5" tooltip="United States presidential election in California, 1980" display="https://en.wikipedia.org/wiki/United_States_presidential_election_in_California,_1980"/>
    <hyperlink ref="A14" r:id="rId6" tooltip="United States presidential election in Colorado, 1980" display="https://en.wikipedia.org/wiki/United_States_presidential_election_in_Colorado,_1980"/>
    <hyperlink ref="A15" r:id="rId7" tooltip="United States presidential election in Connecticut, 1980" display="https://en.wikipedia.org/wiki/United_States_presidential_election_in_Connecticut,_1980"/>
    <hyperlink ref="A16" r:id="rId8" tooltip="United States presidential election in Delaware, 1980" display="https://en.wikipedia.org/wiki/United_States_presidential_election_in_Delaware,_1980"/>
    <hyperlink ref="A17" r:id="rId9" tooltip="United States presidential election in the District of Columbia, 1980" display="https://en.wikipedia.org/wiki/United_States_presidential_election_in_the_District_of_Columbia,_1980"/>
    <hyperlink ref="A18" r:id="rId10" tooltip="United States presidential election in Florida, 1980" display="https://en.wikipedia.org/wiki/United_States_presidential_election_in_Florida,_1980"/>
    <hyperlink ref="A19" r:id="rId11" tooltip="United States presidential election in Georgia, 1980" display="https://en.wikipedia.org/wiki/United_States_presidential_election_in_Georgia,_1980"/>
    <hyperlink ref="A20" r:id="rId12" tooltip="United States presidential election in Hawaii, 1980" display="https://en.wikipedia.org/wiki/United_States_presidential_election_in_Hawaii,_1980"/>
    <hyperlink ref="A21" r:id="rId13" tooltip="United States presidential election in Idaho, 1980" display="https://en.wikipedia.org/wiki/United_States_presidential_election_in_Idaho,_1980"/>
    <hyperlink ref="A22" r:id="rId14" tooltip="United States presidential election in Illinois, 1980" display="https://en.wikipedia.org/wiki/United_States_presidential_election_in_Illinois,_1980"/>
    <hyperlink ref="A23" r:id="rId15" tooltip="United States presidential election in Indiana, 1980" display="https://en.wikipedia.org/wiki/United_States_presidential_election_in_Indiana,_1980"/>
    <hyperlink ref="A24" r:id="rId16" tooltip="United States presidential election in Iowa, 1980" display="https://en.wikipedia.org/wiki/United_States_presidential_election_in_Iowa,_1980"/>
    <hyperlink ref="A25" r:id="rId17" tooltip="United States presidential election in Kansas, 1980" display="https://en.wikipedia.org/wiki/United_States_presidential_election_in_Kansas,_1980"/>
    <hyperlink ref="A26" r:id="rId18" tooltip="United States presidential election in Kentucky, 1980" display="https://en.wikipedia.org/wiki/United_States_presidential_election_in_Kentucky,_1980"/>
    <hyperlink ref="A27" r:id="rId19" tooltip="United States presidential election in Louisiana, 1980" display="https://en.wikipedia.org/wiki/United_States_presidential_election_in_Louisiana,_1980"/>
    <hyperlink ref="A28" r:id="rId20" tooltip="United States presidential election in Maine, 1980" display="https://en.wikipedia.org/wiki/United_States_presidential_election_in_Maine,_1980"/>
    <hyperlink ref="A29" r:id="rId21" tooltip="United States presidential election in Maryland, 1980" display="https://en.wikipedia.org/wiki/United_States_presidential_election_in_Maryland,_1980"/>
    <hyperlink ref="A30" r:id="rId22" tooltip="United States presidential election in Massachusetts, 1980" display="https://en.wikipedia.org/wiki/United_States_presidential_election_in_Massachusetts,_1980"/>
    <hyperlink ref="A31" r:id="rId23" tooltip="United States presidential election in Michigan, 1980" display="https://en.wikipedia.org/wiki/United_States_presidential_election_in_Michigan,_1980"/>
    <hyperlink ref="A32" r:id="rId24" tooltip="United States presidential election in Minnesota, 1980" display="https://en.wikipedia.org/wiki/United_States_presidential_election_in_Minnesota,_1980"/>
    <hyperlink ref="A33" r:id="rId25" tooltip="United States presidential election in Mississippi, 1980" display="https://en.wikipedia.org/wiki/United_States_presidential_election_in_Mississippi,_1980"/>
    <hyperlink ref="A34" r:id="rId26" tooltip="United States presidential election in Missouri, 1980" display="https://en.wikipedia.org/wiki/United_States_presidential_election_in_Missouri,_1980"/>
    <hyperlink ref="A35" r:id="rId27" tooltip="United States presidential election in Montana, 1980" display="https://en.wikipedia.org/wiki/United_States_presidential_election_in_Montana,_1980"/>
    <hyperlink ref="A36" r:id="rId28" tooltip="United States presidential election in Nebraska, 1980" display="https://en.wikipedia.org/wiki/United_States_presidential_election_in_Nebraska,_1980"/>
    <hyperlink ref="A37" r:id="rId29" tooltip="United States presidential election in Nevada, 1980" display="https://en.wikipedia.org/wiki/United_States_presidential_election_in_Nevada,_1980"/>
    <hyperlink ref="A38" r:id="rId30" tooltip="United States presidential election in New Hampshire, 1980" display="https://en.wikipedia.org/wiki/United_States_presidential_election_in_New_Hampshire,_1980"/>
    <hyperlink ref="A39" r:id="rId31" tooltip="United States presidential election in New Jersey, 1980" display="https://en.wikipedia.org/wiki/United_States_presidential_election_in_New_Jersey,_1980"/>
    <hyperlink ref="A40" r:id="rId32" tooltip="United States presidential election in New Mexico, 1980" display="https://en.wikipedia.org/wiki/United_States_presidential_election_in_New_Mexico,_1980"/>
    <hyperlink ref="A41" r:id="rId33" tooltip="United States presidential election in New York, 1980" display="https://en.wikipedia.org/wiki/United_States_presidential_election_in_New_York,_1980"/>
    <hyperlink ref="A42" r:id="rId34" tooltip="United States presidential election in North Carolina, 1980" display="https://en.wikipedia.org/wiki/United_States_presidential_election_in_North_Carolina,_1980"/>
    <hyperlink ref="A43" r:id="rId35" tooltip="United States presidential election in North Dakota, 1980" display="https://en.wikipedia.org/wiki/United_States_presidential_election_in_North_Dakota,_1980"/>
    <hyperlink ref="A44" r:id="rId36" tooltip="United States presidential election in Ohio, 1980" display="https://en.wikipedia.org/wiki/United_States_presidential_election_in_Ohio,_1980"/>
    <hyperlink ref="A45" r:id="rId37" tooltip="United States presidential election in Oklahoma, 1980" display="https://en.wikipedia.org/wiki/United_States_presidential_election_in_Oklahoma,_1980"/>
    <hyperlink ref="A46" r:id="rId38" tooltip="United States presidential election in Oregon, 1980" display="https://en.wikipedia.org/wiki/United_States_presidential_election_in_Oregon,_1980"/>
    <hyperlink ref="A47" r:id="rId39" tooltip="United States presidential election in Pennsylvania, 1980" display="https://en.wikipedia.org/wiki/United_States_presidential_election_in_Pennsylvania,_1980"/>
    <hyperlink ref="A48" r:id="rId40" tooltip="United States presidential election in Rhode Island, 1980" display="https://en.wikipedia.org/wiki/United_States_presidential_election_in_Rhode_Island,_1980"/>
    <hyperlink ref="A49" r:id="rId41" tooltip="United States presidential election in South Carolina, 1980" display="https://en.wikipedia.org/wiki/United_States_presidential_election_in_South_Carolina,_1980"/>
    <hyperlink ref="A50" r:id="rId42" tooltip="United States presidential election in South Dakota, 1980" display="https://en.wikipedia.org/wiki/United_States_presidential_election_in_South_Dakota,_1980"/>
    <hyperlink ref="A51" r:id="rId43" tooltip="United States presidential election in Tennessee, 1980" display="https://en.wikipedia.org/wiki/United_States_presidential_election_in_Tennessee,_1980"/>
    <hyperlink ref="A52" r:id="rId44" tooltip="United States presidential election in Texas, 1980" display="https://en.wikipedia.org/wiki/United_States_presidential_election_in_Texas,_1980"/>
    <hyperlink ref="A53" r:id="rId45" tooltip="United States presidential election in Utah, 1980" display="https://en.wikipedia.org/wiki/United_States_presidential_election_in_Utah,_1980"/>
    <hyperlink ref="A54" r:id="rId46" tooltip="United States presidential election in Vermont, 1980" display="https://en.wikipedia.org/wiki/United_States_presidential_election_in_Vermont,_1980"/>
    <hyperlink ref="A55" r:id="rId47" tooltip="United States presidential election in Virginia, 1980" display="https://en.wikipedia.org/wiki/United_States_presidential_election_in_Virginia,_1980"/>
    <hyperlink ref="A56" r:id="rId48" tooltip="United States presidential election in Washington (state), 1980" display="https://en.wikipedia.org/wiki/United_States_presidential_election_in_Washington_(state),_1980"/>
    <hyperlink ref="A57" r:id="rId49" tooltip="United States presidential election in West Virginia, 1980" display="https://en.wikipedia.org/wiki/United_States_presidential_election_in_West_Virginia,_1980"/>
    <hyperlink ref="A58" r:id="rId50" tooltip="United States presidential election in Wisconsin, 1980" display="https://en.wikipedia.org/wiki/United_States_presidential_election_in_Wisconsin,_1980"/>
    <hyperlink ref="A59" r:id="rId51" tooltip="United States presidential election in Wyoming, 1980" display="https://en.wikipedia.org/wiki/United_States_presidential_election_in_Wyoming,_1980"/>
  </hyperlinks>
  <pageMargins left="0.7" right="0.7" top="0.75" bottom="0.75" header="0.3" footer="0.3"/>
  <pageSetup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Hackney</dc:creator>
  <cp:lastModifiedBy>Douglas Hackney</cp:lastModifiedBy>
  <cp:lastPrinted>2016-06-27T17:03:30Z</cp:lastPrinted>
  <dcterms:created xsi:type="dcterms:W3CDTF">2016-06-27T16:27:38Z</dcterms:created>
  <dcterms:modified xsi:type="dcterms:W3CDTF">2016-06-27T17:04:36Z</dcterms:modified>
</cp:coreProperties>
</file>